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16" windowHeight="10236" activeTab="0"/>
  </bookViews>
  <sheets>
    <sheet name="Calendar" sheetId="1" r:id="rId1"/>
    <sheet name="Sheet2" sheetId="2" state="hidden" r:id="rId2"/>
  </sheets>
  <definedNames>
    <definedName name="Day">'Calendar'!#REF!</definedName>
    <definedName name="Days">'Sheet2'!$C$2:$C$32</definedName>
    <definedName name="Month">'Calendar'!$B$7</definedName>
    <definedName name="Months">'Sheet2'!$B$2:$B$13</definedName>
    <definedName name="MonthSelected">'Sheet2'!$D$2</definedName>
    <definedName name="Monthselected10">'Sheet2'!$H$10</definedName>
    <definedName name="MonthSelected11">'Sheet2'!$H$11</definedName>
    <definedName name="MonthSelected12">'Sheet2'!$H$12</definedName>
    <definedName name="MonthSelected2">'Sheet2'!$H$2</definedName>
    <definedName name="MonthSelected3">'Sheet2'!$H$3</definedName>
    <definedName name="MonthSelected4">'Sheet2'!$H$4</definedName>
    <definedName name="MonthSelected5">'Sheet2'!$H$5</definedName>
    <definedName name="MonthSelected6">'Sheet2'!$H$6</definedName>
    <definedName name="MonthSelected7">'Sheet2'!$H$7</definedName>
    <definedName name="MonthSelected8">'Sheet2'!$H$8</definedName>
    <definedName name="MonthSelected9">'Sheet2'!$H$9</definedName>
    <definedName name="_xlnm.Print_Area" localSheetId="0">'Calendar'!$B$9:$X$59</definedName>
    <definedName name="Year">'Calendar'!$F$7</definedName>
  </definedNames>
  <calcPr fullCalcOnLoad="1"/>
</workbook>
</file>

<file path=xl/sharedStrings.xml><?xml version="1.0" encoding="utf-8"?>
<sst xmlns="http://schemas.openxmlformats.org/spreadsheetml/2006/main" count="113" uniqueCount="28">
  <si>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</si>
  <si>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</si>
  <si>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</si>
  <si>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</si>
  <si>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</si>
  <si>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</si>
  <si>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</si>
  <si>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</si>
  <si>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</si>
  <si>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</si>
  <si>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</si>
  <si>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</si>
  <si>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</si>
  <si>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</si>
  <si>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Months</t>
  </si>
  <si>
    <t>Days</t>
  </si>
  <si>
    <t>Month Selected</t>
  </si>
  <si>
    <t>Day of Week</t>
  </si>
  <si>
    <t>Number</t>
  </si>
  <si>
    <t>Sun</t>
  </si>
  <si>
    <t>Mon</t>
  </si>
  <si>
    <t>Tue</t>
  </si>
  <si>
    <t>Wed</t>
  </si>
  <si>
    <t>Thu</t>
  </si>
  <si>
    <t>Fri</t>
  </si>
  <si>
    <t>Sat</t>
  </si>
  <si>
    <t>Next Months</t>
  </si>
  <si>
    <t>Notes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</si>
</sst>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 yyyy"/>
    <numFmt numFmtId="166" formatCode="d"/>
  </numFmts>
  <fonts count="36"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5"/>
      <color indexed="9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5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33" fillId="8" borderId="10" xfId="0" applyFont="1" applyFill="1" applyBorder="1" applyAlignment="1">
      <alignment horizontal="center"/>
    </xf>
    <xf numFmtId="0" fontId="33" fillId="8" borderId="0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3" fillId="8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3" fillId="33" borderId="0" xfId="0" applyFont="1" applyFill="1" applyAlignment="1">
      <alignment/>
    </xf>
    <xf numFmtId="0" fontId="0" fillId="34" borderId="18" xfId="0" applyFill="1" applyBorder="1" applyAlignment="1">
      <alignment/>
    </xf>
    <xf numFmtId="14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33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165" fontId="33" fillId="8" borderId="19" xfId="0" applyNumberFormat="1" applyFont="1" applyFill="1" applyBorder="1" applyAlignment="1">
      <alignment horizontal="center"/>
    </xf>
    <xf numFmtId="165" fontId="33" fillId="8" borderId="20" xfId="0" applyNumberFormat="1" applyFont="1" applyFill="1" applyBorder="1" applyAlignment="1">
      <alignment horizontal="center"/>
    </xf>
    <xf numFmtId="165" fontId="33" fillId="8" borderId="21" xfId="0" applyNumberFormat="1" applyFont="1" applyFill="1" applyBorder="1" applyAlignment="1">
      <alignment horizontal="center"/>
    </xf>
    <xf numFmtId="0" fontId="33" fillId="8" borderId="19" xfId="0" applyFont="1" applyFill="1" applyBorder="1" applyAlignment="1">
      <alignment horizontal="center"/>
    </xf>
    <xf numFmtId="0" fontId="33" fillId="8" borderId="20" xfId="0" applyFont="1" applyFill="1" applyBorder="1" applyAlignment="1">
      <alignment horizontal="center"/>
    </xf>
    <xf numFmtId="0" fontId="33" fillId="8" borderId="21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35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name val="Cambria"/>
        <color theme="4" tint="0.7999799847602844"/>
      </font>
      <fill>
        <patternFill patternType="solid">
          <bgColor theme="4" tint="0.7999799847602844"/>
        </patternFill>
      </fill>
    </dxf>
    <dxf>
      <font>
        <name val="Cambria"/>
        <color theme="4" tint="0.7999799847602844"/>
      </font>
      <fill>
        <patternFill patternType="solid">
          <bgColor theme="4" tint="0.7999799847602844"/>
        </patternFill>
      </fill>
    </dxf>
    <dxf>
      <font>
        <name val="Cambria"/>
        <color theme="4" tint="0.7999799847602844"/>
      </font>
      <fill>
        <patternFill patternType="solid">
          <bgColor theme="4" tint="0.7999799847602844"/>
        </patternFill>
      </fill>
    </dxf>
    <dxf>
      <font>
        <name val="Cambria"/>
        <color theme="4" tint="0.7999799847602844"/>
      </font>
      <fill>
        <patternFill patternType="solid">
          <bgColor theme="4" tint="0.7999799847602844"/>
        </patternFill>
      </fill>
    </dxf>
    <dxf>
      <font>
        <color theme="4" tint="0.7999799847602844"/>
      </font>
      <fill>
        <patternFill patternType="solid">
          <bgColor theme="4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preadsheetshoppe.com/" TargetMode="External" /><Relationship Id="rId3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4</xdr:row>
      <xdr:rowOff>19050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33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Z59"/>
  <sheetViews>
    <sheetView showGridLines="0" tabSelected="1" zoomScalePageLayoutView="0" workbookViewId="0" topLeftCell="A1">
      <selection activeCell="O5" sqref="O5"/>
    </sheetView>
  </sheetViews>
  <sheetFormatPr defaultColWidth="9.33203125" defaultRowHeight="12"/>
  <cols>
    <col min="1" max="1" width="2.5" style="15" customWidth="1"/>
    <col min="2" max="24" width="4.83203125" style="15" customWidth="1"/>
    <col min="25" max="16384" width="9.33203125" style="15" customWidth="1"/>
  </cols>
  <sheetData>
    <row r="1" ht="12"/>
    <row r="2" ht="12"/>
    <row r="3" ht="12"/>
    <row r="4" ht="12"/>
    <row r="5" ht="12"/>
    <row r="6" spans="2:7" ht="12" thickBot="1">
      <c r="B6" s="14"/>
      <c r="C6" s="14" t="s">
        <v>1</v>
      </c>
      <c r="D6" s="14"/>
      <c r="F6" s="14" t="s">
        <v>0</v>
      </c>
      <c r="G6" s="16"/>
    </row>
    <row r="7" spans="2:6" ht="12" thickBot="1">
      <c r="B7" s="36" t="s">
        <v>3</v>
      </c>
      <c r="C7" s="37"/>
      <c r="D7" s="38"/>
      <c r="F7" s="17">
        <v>2011</v>
      </c>
    </row>
    <row r="9" spans="2:24" ht="19.5">
      <c r="B9" s="39" t="str">
        <f>IF(Month="January",Year,Year&amp;" - "&amp;Year+1)</f>
        <v>2011 - 2012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2:24" ht="12" thickBot="1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2:24" ht="12" thickBot="1">
      <c r="B11" s="33" t="str">
        <f>Month&amp;" "&amp;Year</f>
        <v>February 2011</v>
      </c>
      <c r="C11" s="34"/>
      <c r="D11" s="34"/>
      <c r="E11" s="34"/>
      <c r="F11" s="34"/>
      <c r="G11" s="34"/>
      <c r="H11" s="35"/>
      <c r="I11"/>
      <c r="J11" s="30">
        <f>DATE(YEAR(B11),MONTH(B11)+1,1)</f>
        <v>40603</v>
      </c>
      <c r="K11" s="31"/>
      <c r="L11" s="31"/>
      <c r="M11" s="31"/>
      <c r="N11" s="31"/>
      <c r="O11" s="31"/>
      <c r="P11" s="32"/>
      <c r="Q11"/>
      <c r="R11" s="30">
        <f>DATE(YEAR(J11),MONTH(J11)+1,1)</f>
        <v>40634</v>
      </c>
      <c r="S11" s="31"/>
      <c r="T11" s="31"/>
      <c r="U11" s="31"/>
      <c r="V11" s="31"/>
      <c r="W11" s="31"/>
      <c r="X11" s="32"/>
    </row>
    <row r="12" spans="2:24" ht="12">
      <c r="B12" s="11" t="s">
        <v>19</v>
      </c>
      <c r="C12" s="12" t="s">
        <v>20</v>
      </c>
      <c r="D12" s="12" t="s">
        <v>21</v>
      </c>
      <c r="E12" s="12" t="s">
        <v>22</v>
      </c>
      <c r="F12" s="12" t="s">
        <v>23</v>
      </c>
      <c r="G12" s="12" t="s">
        <v>24</v>
      </c>
      <c r="H12" s="13" t="s">
        <v>25</v>
      </c>
      <c r="I12"/>
      <c r="J12" s="11" t="s">
        <v>19</v>
      </c>
      <c r="K12" s="12" t="s">
        <v>20</v>
      </c>
      <c r="L12" s="12" t="s">
        <v>21</v>
      </c>
      <c r="M12" s="12" t="s">
        <v>22</v>
      </c>
      <c r="N12" s="12" t="s">
        <v>23</v>
      </c>
      <c r="O12" s="12" t="s">
        <v>24</v>
      </c>
      <c r="P12" s="13" t="s">
        <v>25</v>
      </c>
      <c r="Q12"/>
      <c r="R12" s="11" t="s">
        <v>19</v>
      </c>
      <c r="S12" s="12" t="s">
        <v>20</v>
      </c>
      <c r="T12" s="12" t="s">
        <v>21</v>
      </c>
      <c r="U12" s="12" t="s">
        <v>22</v>
      </c>
      <c r="V12" s="12" t="s">
        <v>23</v>
      </c>
      <c r="W12" s="12" t="s">
        <v>24</v>
      </c>
      <c r="X12" s="13" t="s">
        <v>25</v>
      </c>
    </row>
    <row r="13" spans="2:26" ht="12">
      <c r="B13" s="10">
        <f>IF(VLOOKUP(B$12,Sheet2!$E$2:$F$8,2,FALSE)=WEEKDAY(DATE(YEAR(B$11),MONTH($B$11),1)),1,0)</f>
        <v>0</v>
      </c>
      <c r="C13" s="8">
        <f>IF(DAY(EOMONTH(DATE(YEAR($B$11),MONTH($B$11),1),0))&gt;IF(B13&gt;=1,B13,IF(VLOOKUP(C$12,Sheet2!$E$2:$F$8,2,FALSE)=WEEKDAY(DATE(YEAR($B$11),MONTH($B$11),1)),1,0)),IF(B13&gt;=1,B13+1,IF(VLOOKUP(C$12,Sheet2!$E$2:$F$8,2,FALSE)=WEEKDAY(DATE(YEAR($B$11),MONTH($B$11),1)),1,0)),0)</f>
        <v>0</v>
      </c>
      <c r="D13" s="8">
        <f>IF(DAY(EOMONTH(DATE(YEAR($B$11),MONTH($B$11),1),0))&gt;IF(C13&gt;=1,C13,IF(VLOOKUP(D$12,Sheet2!$E$2:$F$8,2,FALSE)=WEEKDAY(DATE(YEAR($B$11),MONTH($B$11),1)),1,0)),IF(C13&gt;=1,C13+1,IF(VLOOKUP(D$12,Sheet2!$E$2:$F$8,2,FALSE)=WEEKDAY(DATE(YEAR($B$11),MONTH($B$11),1)),1,0)),0)</f>
        <v>1</v>
      </c>
      <c r="E13" s="8">
        <f>IF(DAY(EOMONTH(DATE(YEAR($B$11),MONTH($B$11),1),0))&gt;IF(D13&gt;=1,D13,IF(VLOOKUP(E$12,Sheet2!$E$2:$F$8,2,FALSE)=WEEKDAY(DATE(YEAR($B$11),MONTH($B$11),1)),1,0)),IF(D13&gt;=1,D13+1,IF(VLOOKUP(E$12,Sheet2!$E$2:$F$8,2,FALSE)=WEEKDAY(DATE(YEAR($B$11),MONTH($B$11),1)),1,0)),0)</f>
        <v>2</v>
      </c>
      <c r="F13" s="8">
        <f>IF(DAY(EOMONTH(DATE(YEAR($B$11),MONTH($B$11),1),0))&gt;IF(E13&gt;=1,E13,IF(VLOOKUP(F$12,Sheet2!$E$2:$F$8,2,FALSE)=WEEKDAY(DATE(YEAR($B$11),MONTH($B$11),1)),1,0)),IF(E13&gt;=1,E13+1,IF(VLOOKUP(F$12,Sheet2!$E$2:$F$8,2,FALSE)=WEEKDAY(DATE(YEAR($B$11),MONTH($B$11),1)),1,0)),0)</f>
        <v>3</v>
      </c>
      <c r="G13" s="8">
        <f>IF(DAY(EOMONTH(DATE(YEAR($B$11),MONTH($B$11),1),0))&gt;IF(F13&gt;=1,F13,IF(VLOOKUP(G$12,Sheet2!$E$2:$F$8,2,FALSE)=WEEKDAY(DATE(YEAR($B$11),MONTH($B$11),1)),1,0)),IF(F13&gt;=1,F13+1,IF(VLOOKUP(G$12,Sheet2!$E$2:$F$8,2,FALSE)=WEEKDAY(DATE(YEAR($B$11),MONTH($B$11),1)),1,0)),0)</f>
        <v>4</v>
      </c>
      <c r="H13" s="9">
        <f>IF(DAY(EOMONTH(DATE(YEAR($B$11),MONTH($B$11),1),0))&gt;IF(G13&gt;=1,G13,IF(VLOOKUP(H$12,Sheet2!$E$2:$F$8,2,FALSE)=WEEKDAY(DATE(YEAR($B$11),MONTH($B$11),1)),1,0)),IF(G13&gt;=1,G13+1,IF(VLOOKUP(H$12,Sheet2!$E$2:$F$8,2,FALSE)=WEEKDAY(DATE(YEAR($B$11),MONTH($B$11),1)),1,0)),0)</f>
        <v>5</v>
      </c>
      <c r="I13"/>
      <c r="J13" s="10">
        <f>IF(VLOOKUP(J$12,Sheet2!$E$2:$F$8,2,FALSE)=WEEKDAY(DATE(YEAR(J$11),MONTH($J$11),1)),1,0)</f>
        <v>0</v>
      </c>
      <c r="K13" s="8">
        <f>IF(DAY(EOMONTH(DATE(YEAR($J$11),MONTH($J$11),1),0))&gt;IF(J13&gt;=1,J13,IF(VLOOKUP(K$12,Sheet2!$E$2:$F$8,2,FALSE)=WEEKDAY(DATE(YEAR($J$11),MONTH($J$11),1)),1,0)),IF(J13&gt;=1,J13+1,IF(VLOOKUP(K$12,Sheet2!$E$2:$F$8,2,FALSE)=WEEKDAY(DATE(YEAR($J$11),MONTH($J$11),1)),1,0)),0)</f>
        <v>0</v>
      </c>
      <c r="L13" s="8">
        <f>IF(DAY(EOMONTH(DATE(YEAR($J$11),MONTH($J$11),1),0))&gt;IF(K13&gt;=1,K13,IF(VLOOKUP(L$12,Sheet2!$E$2:$F$8,2,FALSE)=WEEKDAY(DATE(YEAR($J$11),MONTH($J$11),1)),1,0)),IF(K13&gt;=1,K13+1,IF(VLOOKUP(L$12,Sheet2!$E$2:$F$8,2,FALSE)=WEEKDAY(DATE(YEAR($J$11),MONTH($J$11),1)),1,0)),0)</f>
        <v>1</v>
      </c>
      <c r="M13" s="8">
        <f>IF(DAY(EOMONTH(DATE(YEAR($J$11),MONTH($J$11),1),0))&gt;IF(L13&gt;=1,L13,IF(VLOOKUP(M$12,Sheet2!$E$2:$F$8,2,FALSE)=WEEKDAY(DATE(YEAR($J$11),MONTH($J$11),1)),1,0)),IF(L13&gt;=1,L13+1,IF(VLOOKUP(M$12,Sheet2!$E$2:$F$8,2,FALSE)=WEEKDAY(DATE(YEAR($J$11),MONTH($J$11),1)),1,0)),0)</f>
        <v>2</v>
      </c>
      <c r="N13" s="8">
        <f>IF(DAY(EOMONTH(DATE(YEAR($J$11),MONTH($J$11),1),0))&gt;IF(M13&gt;=1,M13,IF(VLOOKUP(N$12,Sheet2!$E$2:$F$8,2,FALSE)=WEEKDAY(DATE(YEAR($J$11),MONTH($J$11),1)),1,0)),IF(M13&gt;=1,M13+1,IF(VLOOKUP(N$12,Sheet2!$E$2:$F$8,2,FALSE)=WEEKDAY(DATE(YEAR($J$11),MONTH($J$11),1)),1,0)),0)</f>
        <v>3</v>
      </c>
      <c r="O13" s="8">
        <f>IF(DAY(EOMONTH(DATE(YEAR($J$11),MONTH($J$11),1),0))&gt;IF(N13&gt;=1,N13,IF(VLOOKUP(O$12,Sheet2!$E$2:$F$8,2,FALSE)=WEEKDAY(DATE(YEAR($J$11),MONTH($J$11),1)),1,0)),IF(N13&gt;=1,N13+1,IF(VLOOKUP(O$12,Sheet2!$E$2:$F$8,2,FALSE)=WEEKDAY(DATE(YEAR($J$11),MONTH($J$11),1)),1,0)),0)</f>
        <v>4</v>
      </c>
      <c r="P13" s="9">
        <f>IF(DAY(EOMONTH(DATE(YEAR($J$11),MONTH($J$11),1),0))&gt;IF(O13&gt;=1,O13,IF(VLOOKUP(P$12,Sheet2!$E$2:$F$8,2,FALSE)=WEEKDAY(DATE(YEAR($J$11),MONTH($J$11),1)),1,0)),IF(O13&gt;=1,O13+1,IF(VLOOKUP(P$12,Sheet2!$E$2:$F$8,2,FALSE)=WEEKDAY(DATE(YEAR($J$11),MONTH($J$11),1)),1,0)),0)</f>
        <v>5</v>
      </c>
      <c r="Q13"/>
      <c r="R13" s="10">
        <f>IF(VLOOKUP(R$12,Sheet2!$E$2:$F$8,2,FALSE)=WEEKDAY(DATE(YEAR(R$11),MONTH($R$11),1)),1,0)</f>
        <v>0</v>
      </c>
      <c r="S13" s="8">
        <f>IF(DAY(EOMONTH(DATE(YEAR($R$11),MONTH($R$11),1),0))&gt;IF(R13&gt;=1,R13,IF(VLOOKUP(S$12,Sheet2!$E$2:$F$8,2,FALSE)=WEEKDAY(DATE(YEAR($R$11),MONTH($R$11),1)),1,0)),IF(R13&gt;=1,R13+1,IF(VLOOKUP(S$12,Sheet2!$E$2:$F$8,2,FALSE)=WEEKDAY(DATE(YEAR($R$11),MONTH($R$11),1)),1,0)),0)</f>
        <v>0</v>
      </c>
      <c r="T13" s="8">
        <f>IF(DAY(EOMONTH(DATE(YEAR($R$11),MONTH($R$11),1),0))&gt;IF(S13&gt;=1,S13,IF(VLOOKUP(T$12,Sheet2!$E$2:$F$8,2,FALSE)=WEEKDAY(DATE(YEAR($R$11),MONTH($R$11),1)),1,0)),IF(S13&gt;=1,S13+1,IF(VLOOKUP(T$12,Sheet2!$E$2:$F$8,2,FALSE)=WEEKDAY(DATE(YEAR($R$11),MONTH($R$11),1)),1,0)),0)</f>
        <v>0</v>
      </c>
      <c r="U13" s="8">
        <f>IF(DAY(EOMONTH(DATE(YEAR($R$11),MONTH($R$11),1),0))&gt;IF(T13&gt;=1,T13,IF(VLOOKUP(U$12,Sheet2!$E$2:$F$8,2,FALSE)=WEEKDAY(DATE(YEAR($R$11),MONTH($R$11),1)),1,0)),IF(T13&gt;=1,T13+1,IF(VLOOKUP(U$12,Sheet2!$E$2:$F$8,2,FALSE)=WEEKDAY(DATE(YEAR($R$11),MONTH($R$11),1)),1,0)),0)</f>
        <v>0</v>
      </c>
      <c r="V13" s="8">
        <f>IF(DAY(EOMONTH(DATE(YEAR($R$11),MONTH($R$11),1),0))&gt;IF(U13&gt;=1,U13,IF(VLOOKUP(V$12,Sheet2!$E$2:$F$8,2,FALSE)=WEEKDAY(DATE(YEAR($R$11),MONTH($R$11),1)),1,0)),IF(U13&gt;=1,U13+1,IF(VLOOKUP(V$12,Sheet2!$E$2:$F$8,2,FALSE)=WEEKDAY(DATE(YEAR($R$11),MONTH($R$11),1)),1,0)),0)</f>
        <v>0</v>
      </c>
      <c r="W13" s="8">
        <f>IF(DAY(EOMONTH(DATE(YEAR($R$11),MONTH($R$11),1),0))&gt;IF(V13&gt;=1,V13,IF(VLOOKUP(W$12,Sheet2!$E$2:$F$8,2,FALSE)=WEEKDAY(DATE(YEAR($R$11),MONTH($R$11),1)),1,0)),IF(V13&gt;=1,V13+1,IF(VLOOKUP(W$12,Sheet2!$E$2:$F$8,2,FALSE)=WEEKDAY(DATE(YEAR($R$11),MONTH($R$11),1)),1,0)),0)</f>
        <v>1</v>
      </c>
      <c r="X13" s="9">
        <f>IF(DAY(EOMONTH(DATE(YEAR($R$11),MONTH($R$11),1),0))&gt;IF(W13&gt;=1,W13,IF(VLOOKUP(X$12,Sheet2!$E$2:$F$8,2,FALSE)=WEEKDAY(DATE(YEAR($R$11),MONTH($R$11),1)),1,0)),IF(W13&gt;=1,W13+1,IF(VLOOKUP(X$12,Sheet2!$E$2:$F$8,2,FALSE)=WEEKDAY(DATE(YEAR($R$11),MONTH($R$11),1)),1,0)),0)</f>
        <v>2</v>
      </c>
      <c r="Z13" s="18"/>
    </row>
    <row r="14" spans="2:24" ht="12">
      <c r="B14" s="1">
        <f>IF(IF(DAY(EOMONTH(DATE(YEAR($B$11),MONTH($B$11),1),0))&gt;IF(H13&gt;=1,H13,IF(VLOOKUP(B$12,Sheet2!$E$2:$F$8,2,FALSE)=WEEKDAY(DATE(YEAR($B$11),MONTH($B$11),1)),1,0)),IF(H13&gt;=1,H13+1,IF(VLOOKUP(B$12,Sheet2!$E$2:$F$8,2,FALSE)=WEEKDAY(DATE(Year,MONTH($B$11),1)),1,0)),0)&lt;B$13,0,IF(DAY(EOMONTH(DATE(YEAR($B$11),MONTH($B$11),1),0))&gt;IF(H13&gt;=1,H13,IF(VLOOKUP(B$12,Sheet2!$E$2:$F$8,2,FALSE)=WEEKDAY(DATE(YEAR($B$11),MONTH($B$11),1)),1,0)),IF(H13&gt;=1,H13+1,IF(VLOOKUP(B$12,Sheet2!$E$2:$F$8,2,FALSE)=WEEKDAY(DATE(YEAR($B$11),MONTH($B$11),1)),1,0)),0))</f>
        <v>6</v>
      </c>
      <c r="C14" s="2">
        <f>IF(IF(DAY(EOMONTH(DATE(Year,MONTH($B$11),1),0))&gt;IF(B14&gt;=1,B14,IF(VLOOKUP(C$12,Sheet2!$E$2:$F$8,2,FALSE)=WEEKDAY(DATE(Year,MONTH($B$11),1)),1,0)),IF(B14&gt;=1,B14+1,IF(VLOOKUP(C$12,Sheet2!$E$2:$F$8,2,FALSE)=WEEKDAY(DATE(Year,MONTH($B$11),1)),1,0)),0)&lt;C13,0,IF(DAY(EOMONTH(DATE(Year,MONTH($B$11),1),0))&gt;IF(B14&gt;=1,B14,IF(VLOOKUP(C$12,Sheet2!$E$2:$F$8,2,FALSE)=WEEKDAY(DATE(Year,MONTH($B$11),1)),1,0)),IF(B14&gt;=1,B14+1,IF(VLOOKUP(C$12,Sheet2!$E$2:$F$8,2,FALSE)=WEEKDAY(DATE(Year,MONTH($B$11),1)),1,0)),0))</f>
        <v>7</v>
      </c>
      <c r="D14" s="2">
        <f>IF(IF(DAY(EOMONTH(DATE(Year,MONTH($B$11),1),0))&gt;IF(C14&gt;=1,C14,IF(VLOOKUP(D$12,Sheet2!$E$2:$F$8,2,FALSE)=WEEKDAY(DATE(Year,MONTH($B$11),1)),1,0)),IF(C14&gt;=1,C14+1,IF(VLOOKUP(D$12,Sheet2!$E$2:$F$8,2,FALSE)=WEEKDAY(DATE(Year,MONTH($B$11),1)),1,0)),0)&lt;D13,0,IF(DAY(EOMONTH(DATE(Year,MONTH($B$11),1),0))&gt;IF(C14&gt;=1,C14,IF(VLOOKUP(D$12,Sheet2!$E$2:$F$8,2,FALSE)=WEEKDAY(DATE(Year,MONTH($B$11),1)),1,0)),IF(C14&gt;=1,C14+1,IF(VLOOKUP(D$12,Sheet2!$E$2:$F$8,2,FALSE)=WEEKDAY(DATE(Year,MONTH($B$11),1)),1,0)),0))</f>
        <v>8</v>
      </c>
      <c r="E14" s="2">
        <f>IF(IF(DAY(EOMONTH(DATE(Year,MONTH($B$11),1),0))&gt;IF(D14&gt;=1,D14,IF(VLOOKUP(E$12,Sheet2!$E$2:$F$8,2,FALSE)=WEEKDAY(DATE(Year,MONTH($B$11),1)),1,0)),IF(D14&gt;=1,D14+1,IF(VLOOKUP(E$12,Sheet2!$E$2:$F$8,2,FALSE)=WEEKDAY(DATE(Year,MONTH($B$11),1)),1,0)),0)&lt;E13,0,IF(DAY(EOMONTH(DATE(Year,MONTH($B$11),1),0))&gt;IF(D14&gt;=1,D14,IF(VLOOKUP(E$12,Sheet2!$E$2:$F$8,2,FALSE)=WEEKDAY(DATE(Year,MONTH($B$11),1)),1,0)),IF(D14&gt;=1,D14+1,IF(VLOOKUP(E$12,Sheet2!$E$2:$F$8,2,FALSE)=WEEKDAY(DATE(Year,MONTH($B$11),1)),1,0)),0))</f>
        <v>9</v>
      </c>
      <c r="F14" s="2">
        <f>IF(IF(DAY(EOMONTH(DATE(Year,MONTH($B$11),1),0))&gt;IF(E14&gt;=1,E14,IF(VLOOKUP(F$12,Sheet2!$E$2:$F$8,2,FALSE)=WEEKDAY(DATE(Year,MONTH($B$11),1)),1,0)),IF(E14&gt;=1,E14+1,IF(VLOOKUP(F$12,Sheet2!$E$2:$F$8,2,FALSE)=WEEKDAY(DATE(Year,MONTH($B$11),1)),1,0)),0)&lt;F13,0,IF(DAY(EOMONTH(DATE(Year,MONTH($B$11),1),0))&gt;IF(E14&gt;=1,E14,IF(VLOOKUP(F$12,Sheet2!$E$2:$F$8,2,FALSE)=WEEKDAY(DATE(Year,MONTH($B$11),1)),1,0)),IF(E14&gt;=1,E14+1,IF(VLOOKUP(F$12,Sheet2!$E$2:$F$8,2,FALSE)=WEEKDAY(DATE(Year,MONTH($B$11),1)),1,0)),0))</f>
        <v>10</v>
      </c>
      <c r="G14" s="2">
        <f>IF(IF(DAY(EOMONTH(DATE(Year,MONTH($B$11),1),0))&gt;IF(F14&gt;=1,F14,IF(VLOOKUP(G$12,Sheet2!$E$2:$F$8,2,FALSE)=WEEKDAY(DATE(Year,MONTH($B$11),1)),1,0)),IF(F14&gt;=1,F14+1,IF(VLOOKUP(G$12,Sheet2!$E$2:$F$8,2,FALSE)=WEEKDAY(DATE(Year,MONTH($B$11),1)),1,0)),0)&lt;G13,0,IF(DAY(EOMONTH(DATE(Year,MONTH($B$11),1),0))&gt;IF(F14&gt;=1,F14,IF(VLOOKUP(G$12,Sheet2!$E$2:$F$8,2,FALSE)=WEEKDAY(DATE(Year,MONTH($B$11),1)),1,0)),IF(F14&gt;=1,F14+1,IF(VLOOKUP(G$12,Sheet2!$E$2:$F$8,2,FALSE)=WEEKDAY(DATE(Year,MONTH($B$11),1)),1,0)),0))</f>
        <v>11</v>
      </c>
      <c r="H14" s="3">
        <f>IF(IF(DAY(EOMONTH(DATE(Year,MONTH($B$11),1),0))&gt;IF(G14&gt;=1,G14,IF(VLOOKUP(H$12,Sheet2!$E$2:$F$8,2,FALSE)=WEEKDAY(DATE(Year,MONTH($B$11),1)),1,0)),IF(G14&gt;=1,G14+1,IF(VLOOKUP(H$12,Sheet2!$E$2:$F$8,2,FALSE)=WEEKDAY(DATE(Year,MONTH($B$11),1)),1,0)),0)&lt;H13,0,IF(DAY(EOMONTH(DATE(Year,MONTH($B$11),1),0))&gt;IF(G14&gt;=1,G14,IF(VLOOKUP(H$12,Sheet2!$E$2:$F$8,2,FALSE)=WEEKDAY(DATE(Year,MONTH($B$11),1)),1,0)),IF(G14&gt;=1,G14+1,IF(VLOOKUP(H$12,Sheet2!$E$2:$F$8,2,FALSE)=WEEKDAY(DATE(Year,MONTH($B$11),1)),1,0)),0))</f>
        <v>12</v>
      </c>
      <c r="I14"/>
      <c r="J14" s="1">
        <f>IF(IF(DAY(EOMONTH(DATE(YEAR($J$11),MONTH($J$11),1),0))&gt;IF(P13&gt;=1,P13,IF(VLOOKUP(J$12,Sheet2!$E$2:$F$8,2,FALSE)=WEEKDAY(DATE(YEAR($J$11),MONTH($J$11),1)),1,0)),IF(P13&gt;=1,P13+1,IF(VLOOKUP(J$12,Sheet2!$E$2:$F$8,2,FALSE)=WEEKDAY(DATE(Year,MONTH($J$11),1)),1,0)),0)&lt;J13,0,IF(DAY(EOMONTH(DATE(YEAR($J$11),MONTH($J$11),1),0))&gt;IF(P13&gt;=1,P13,IF(VLOOKUP(J$12,Sheet2!$E$2:$F$8,2,FALSE)=WEEKDAY(DATE(YEAR($J$11),MONTH($J$11),1)),1,0)),IF(P13&gt;=1,P13+1,IF(VLOOKUP(J$12,Sheet2!$E$2:$F$8,2,FALSE)=WEEKDAY(DATE(YEAR($J$11),MONTH($J$11),1)),1,0)),0))</f>
        <v>6</v>
      </c>
      <c r="K14" s="2">
        <f>IF(IF(DAY(EOMONTH(DATE(Year,MONTH($J$11),1),0))&gt;IF(J14&gt;=1,J14,IF(VLOOKUP(K$12,Sheet2!$E$2:$F$8,2,FALSE)=WEEKDAY(DATE(Year,MONTH($J$11),1)),1,0)),IF(J14&gt;=1,J14+1,IF(VLOOKUP(K$12,Sheet2!$E$2:$F$8,2,FALSE)=WEEKDAY(DATE(Year,MONTH($J$11),1)),1,0)),0)&lt;K13,0,IF(DAY(EOMONTH(DATE(Year,MONTH($J$11),1),0))&gt;IF(J14&gt;=1,J14,IF(VLOOKUP(K$12,Sheet2!$E$2:$F$8,2,FALSE)=WEEKDAY(DATE(Year,MONTH($J$11),1)),1,0)),IF(J14&gt;=1,J14+1,IF(VLOOKUP(K$12,Sheet2!$E$2:$F$8,2,FALSE)=WEEKDAY(DATE(Year,MONTH($J$11),1)),1,0)),0))</f>
        <v>7</v>
      </c>
      <c r="L14" s="2">
        <f>IF(IF(DAY(EOMONTH(DATE(Year,MONTH($J$11),1),0))&gt;IF(K14&gt;=1,K14,IF(VLOOKUP(L$12,Sheet2!$E$2:$F$8,2,FALSE)=WEEKDAY(DATE(Year,MONTH($J$11),1)),1,0)),IF(K14&gt;=1,K14+1,IF(VLOOKUP(L$12,Sheet2!$E$2:$F$8,2,FALSE)=WEEKDAY(DATE(Year,MONTH($J$11),1)),1,0)),0)&lt;L13,0,IF(DAY(EOMONTH(DATE(Year,MONTH($J$11),1),0))&gt;IF(K14&gt;=1,K14,IF(VLOOKUP(L$12,Sheet2!$E$2:$F$8,2,FALSE)=WEEKDAY(DATE(Year,MONTH($J$11),1)),1,0)),IF(K14&gt;=1,K14+1,IF(VLOOKUP(L$12,Sheet2!$E$2:$F$8,2,FALSE)=WEEKDAY(DATE(Year,MONTH($J$11),1)),1,0)),0))</f>
        <v>8</v>
      </c>
      <c r="M14" s="2">
        <f>IF(IF(DAY(EOMONTH(DATE(Year,MONTH($J$11),1),0))&gt;IF(L14&gt;=1,L14,IF(VLOOKUP(M$12,Sheet2!$E$2:$F$8,2,FALSE)=WEEKDAY(DATE(Year,MONTH($J$11),1)),1,0)),IF(L14&gt;=1,L14+1,IF(VLOOKUP(M$12,Sheet2!$E$2:$F$8,2,FALSE)=WEEKDAY(DATE(Year,MONTH($J$11),1)),1,0)),0)&lt;M13,0,IF(DAY(EOMONTH(DATE(Year,MONTH($J$11),1),0))&gt;IF(L14&gt;=1,L14,IF(VLOOKUP(M$12,Sheet2!$E$2:$F$8,2,FALSE)=WEEKDAY(DATE(Year,MONTH($J$11),1)),1,0)),IF(L14&gt;=1,L14+1,IF(VLOOKUP(M$12,Sheet2!$E$2:$F$8,2,FALSE)=WEEKDAY(DATE(Year,MONTH($J$11),1)),1,0)),0))</f>
        <v>9</v>
      </c>
      <c r="N14" s="2">
        <f>IF(IF(DAY(EOMONTH(DATE(Year,MONTH($J$11),1),0))&gt;IF(M14&gt;=1,M14,IF(VLOOKUP(N$12,Sheet2!$E$2:$F$8,2,FALSE)=WEEKDAY(DATE(Year,MONTH($J$11),1)),1,0)),IF(M14&gt;=1,M14+1,IF(VLOOKUP(N$12,Sheet2!$E$2:$F$8,2,FALSE)=WEEKDAY(DATE(Year,MONTH($J$11),1)),1,0)),0)&lt;N13,0,IF(DAY(EOMONTH(DATE(Year,MONTH($J$11),1),0))&gt;IF(M14&gt;=1,M14,IF(VLOOKUP(N$12,Sheet2!$E$2:$F$8,2,FALSE)=WEEKDAY(DATE(Year,MONTH($J$11),1)),1,0)),IF(M14&gt;=1,M14+1,IF(VLOOKUP(N$12,Sheet2!$E$2:$F$8,2,FALSE)=WEEKDAY(DATE(Year,MONTH($J$11),1)),1,0)),0))</f>
        <v>10</v>
      </c>
      <c r="O14" s="2">
        <f>IF(IF(DAY(EOMONTH(DATE(Year,MONTH($J$11),1),0))&gt;IF(N14&gt;=1,N14,IF(VLOOKUP(O$12,Sheet2!$E$2:$F$8,2,FALSE)=WEEKDAY(DATE(Year,MONTH($J$11),1)),1,0)),IF(N14&gt;=1,N14+1,IF(VLOOKUP(O$12,Sheet2!$E$2:$F$8,2,FALSE)=WEEKDAY(DATE(Year,MONTH($J$11),1)),1,0)),0)&lt;O13,0,IF(DAY(EOMONTH(DATE(Year,MONTH($J$11),1),0))&gt;IF(N14&gt;=1,N14,IF(VLOOKUP(O$12,Sheet2!$E$2:$F$8,2,FALSE)=WEEKDAY(DATE(Year,MONTH($J$11),1)),1,0)),IF(N14&gt;=1,N14+1,IF(VLOOKUP(O$12,Sheet2!$E$2:$F$8,2,FALSE)=WEEKDAY(DATE(Year,MONTH($J$11),1)),1,0)),0))</f>
        <v>11</v>
      </c>
      <c r="P14" s="3">
        <f>IF(IF(DAY(EOMONTH(DATE(Year,MONTH($J$11),1),0))&gt;IF(O14&gt;=1,O14,IF(VLOOKUP(P$12,Sheet2!$E$2:$F$8,2,FALSE)=WEEKDAY(DATE(Year,MONTH($J$11),1)),1,0)),IF(O14&gt;=1,O14+1,IF(VLOOKUP(P$12,Sheet2!$E$2:$F$8,2,FALSE)=WEEKDAY(DATE(Year,MONTH($J$11),1)),1,0)),0)&lt;P13,0,IF(DAY(EOMONTH(DATE(Year,MONTH($J$11),1),0))&gt;IF(O14&gt;=1,O14,IF(VLOOKUP(P$12,Sheet2!$E$2:$F$8,2,FALSE)=WEEKDAY(DATE(Year,MONTH($J$11),1)),1,0)),IF(O14&gt;=1,O14+1,IF(VLOOKUP(P$12,Sheet2!$E$2:$F$8,2,FALSE)=WEEKDAY(DATE(Year,MONTH($J$11),1)),1,0)),0))</f>
        <v>12</v>
      </c>
      <c r="Q14"/>
      <c r="R14" s="1">
        <f>IF(IF(DAY(EOMONTH(DATE(YEAR($R$11),MONTH($R$11),1),0))&gt;IF(X13&gt;=1,X13,IF(VLOOKUP(R$12,Sheet2!$E$2:$F$8,2,FALSE)=WEEKDAY(DATE(YEAR($R$11),MONTH($R$11),1)),1,0)),IF(X13&gt;=1,X13+1,IF(VLOOKUP(R$12,Sheet2!$E$2:$F$8,2,FALSE)=WEEKDAY(DATE(Year,MONTH($R$11),1)),1,0)),0)&lt;R13,0,IF(DAY(EOMONTH(DATE(YEAR($R$11),MONTH($R$11),1),0))&gt;IF(X13&gt;=1,X13,IF(VLOOKUP(R$12,Sheet2!$E$2:$F$8,2,FALSE)=WEEKDAY(DATE(YEAR($R$11),MONTH($R$11),1)),1,0)),IF(X13&gt;=1,X13+1,IF(VLOOKUP(R$12,Sheet2!$E$2:$F$8,2,FALSE)=WEEKDAY(DATE(YEAR($R$11),MONTH($R$11),1)),1,0)),0))</f>
        <v>3</v>
      </c>
      <c r="S14" s="2">
        <f>IF(IF(DAY(EOMONTH(DATE(Year,MONTH($R$11),1),0))&gt;IF(R14&gt;=1,R14,IF(VLOOKUP(S$12,Sheet2!$E$2:$F$8,2,FALSE)=WEEKDAY(DATE(Year,MONTH($R$11),1)),1,0)),IF(R14&gt;=1,R14+1,IF(VLOOKUP(S$12,Sheet2!$E$2:$F$8,2,FALSE)=WEEKDAY(DATE(Year,MONTH($R$11),1)),1,0)),0)&lt;S13,0,IF(DAY(EOMONTH(DATE(Year,MONTH($R$11),1),0))&gt;IF(R14&gt;=1,R14,IF(VLOOKUP(S$12,Sheet2!$E$2:$F$8,2,FALSE)=WEEKDAY(DATE(Year,MONTH($R$11),1)),1,0)),IF(R14&gt;=1,R14+1,IF(VLOOKUP(S$12,Sheet2!$E$2:$F$8,2,FALSE)=WEEKDAY(DATE(Year,MONTH($R$11),1)),1,0)),0))</f>
        <v>4</v>
      </c>
      <c r="T14" s="2">
        <f>IF(IF(DAY(EOMONTH(DATE(Year,MONTH($R$11),1),0))&gt;IF(S14&gt;=1,S14,IF(VLOOKUP(T$12,Sheet2!$E$2:$F$8,2,FALSE)=WEEKDAY(DATE(Year,MONTH($R$11),1)),1,0)),IF(S14&gt;=1,S14+1,IF(VLOOKUP(T$12,Sheet2!$E$2:$F$8,2,FALSE)=WEEKDAY(DATE(Year,MONTH($R$11),1)),1,0)),0)&lt;T13,0,IF(DAY(EOMONTH(DATE(Year,MONTH($R$11),1),0))&gt;IF(S14&gt;=1,S14,IF(VLOOKUP(T$12,Sheet2!$E$2:$F$8,2,FALSE)=WEEKDAY(DATE(Year,MONTH($R$11),1)),1,0)),IF(S14&gt;=1,S14+1,IF(VLOOKUP(T$12,Sheet2!$E$2:$F$8,2,FALSE)=WEEKDAY(DATE(Year,MONTH($R$11),1)),1,0)),0))</f>
        <v>5</v>
      </c>
      <c r="U14" s="2">
        <f>IF(IF(DAY(EOMONTH(DATE(Year,MONTH($R$11),1),0))&gt;IF(T14&gt;=1,T14,IF(VLOOKUP(U$12,Sheet2!$E$2:$F$8,2,FALSE)=WEEKDAY(DATE(Year,MONTH($R$11),1)),1,0)),IF(T14&gt;=1,T14+1,IF(VLOOKUP(U$12,Sheet2!$E$2:$F$8,2,FALSE)=WEEKDAY(DATE(Year,MONTH($R$11),1)),1,0)),0)&lt;U13,0,IF(DAY(EOMONTH(DATE(Year,MONTH($R$11),1),0))&gt;IF(T14&gt;=1,T14,IF(VLOOKUP(U$12,Sheet2!$E$2:$F$8,2,FALSE)=WEEKDAY(DATE(Year,MONTH($R$11),1)),1,0)),IF(T14&gt;=1,T14+1,IF(VLOOKUP(U$12,Sheet2!$E$2:$F$8,2,FALSE)=WEEKDAY(DATE(Year,MONTH($R$11),1)),1,0)),0))</f>
        <v>6</v>
      </c>
      <c r="V14" s="2">
        <f>IF(IF(DAY(EOMONTH(DATE(Year,MONTH($R$11),1),0))&gt;IF(U14&gt;=1,U14,IF(VLOOKUP(V$12,Sheet2!$E$2:$F$8,2,FALSE)=WEEKDAY(DATE(Year,MONTH($R$11),1)),1,0)),IF(U14&gt;=1,U14+1,IF(VLOOKUP(V$12,Sheet2!$E$2:$F$8,2,FALSE)=WEEKDAY(DATE(Year,MONTH($R$11),1)),1,0)),0)&lt;V13,0,IF(DAY(EOMONTH(DATE(Year,MONTH($R$11),1),0))&gt;IF(U14&gt;=1,U14,IF(VLOOKUP(V$12,Sheet2!$E$2:$F$8,2,FALSE)=WEEKDAY(DATE(Year,MONTH($R$11),1)),1,0)),IF(U14&gt;=1,U14+1,IF(VLOOKUP(V$12,Sheet2!$E$2:$F$8,2,FALSE)=WEEKDAY(DATE(Year,MONTH($R$11),1)),1,0)),0))</f>
        <v>7</v>
      </c>
      <c r="W14" s="2">
        <f>IF(IF(DAY(EOMONTH(DATE(Year,MONTH($R$11),1),0))&gt;IF(V14&gt;=1,V14,IF(VLOOKUP(W$12,Sheet2!$E$2:$F$8,2,FALSE)=WEEKDAY(DATE(Year,MONTH($R$11),1)),1,0)),IF(V14&gt;=1,V14+1,IF(VLOOKUP(W$12,Sheet2!$E$2:$F$8,2,FALSE)=WEEKDAY(DATE(Year,MONTH($R$11),1)),1,0)),0)&lt;W13,0,IF(DAY(EOMONTH(DATE(Year,MONTH($R$11),1),0))&gt;IF(V14&gt;=1,V14,IF(VLOOKUP(W$12,Sheet2!$E$2:$F$8,2,FALSE)=WEEKDAY(DATE(Year,MONTH($R$11),1)),1,0)),IF(V14&gt;=1,V14+1,IF(VLOOKUP(W$12,Sheet2!$E$2:$F$8,2,FALSE)=WEEKDAY(DATE(Year,MONTH($R$11),1)),1,0)),0))</f>
        <v>8</v>
      </c>
      <c r="X14" s="3">
        <f>IF(IF(DAY(EOMONTH(DATE(Year,MONTH($R$11),1),0))&gt;IF(W14&gt;=1,W14,IF(VLOOKUP(X$12,Sheet2!$E$2:$F$8,2,FALSE)=WEEKDAY(DATE(Year,MONTH($R$11),1)),1,0)),IF(W14&gt;=1,W14+1,IF(VLOOKUP(X$12,Sheet2!$E$2:$F$8,2,FALSE)=WEEKDAY(DATE(Year,MONTH($R$11),1)),1,0)),0)&lt;X13,0,IF(DAY(EOMONTH(DATE(Year,MONTH($R$11),1),0))&gt;IF(W14&gt;=1,W14,IF(VLOOKUP(X$12,Sheet2!$E$2:$F$8,2,FALSE)=WEEKDAY(DATE(Year,MONTH($R$11),1)),1,0)),IF(W14&gt;=1,W14+1,IF(VLOOKUP(X$12,Sheet2!$E$2:$F$8,2,FALSE)=WEEKDAY(DATE(Year,MONTH($R$11),1)),1,0)),0))</f>
        <v>9</v>
      </c>
    </row>
    <row r="15" spans="2:24" ht="12">
      <c r="B15" s="1">
        <f>IF(IF(DAY(EOMONTH(DATE(YEAR($B$11),MONTH($B$11),1),0))&gt;IF(H14&gt;=1,H14,IF(VLOOKUP(B$12,Sheet2!$E$2:$F$8,2,FALSE)=WEEKDAY(DATE(YEAR($B$11),MONTH($B$11),1)),1,0)),IF(H14&gt;=1,H14+1,IF(VLOOKUP(B$12,Sheet2!$E$2:$F$8,2,FALSE)=WEEKDAY(DATE(Year,MONTH($B$11),1)),1,0)),0)&lt;B13,0,IF(DAY(EOMONTH(DATE(YEAR($B$11),MONTH($B$11),1),0))&gt;IF(H14&gt;=1,H14,IF(VLOOKUP(B$12,Sheet2!$E$2:$F$8,2,FALSE)=WEEKDAY(DATE(YEAR($B$11),MONTH($B$11),1)),1,0)),IF(H14&gt;=1,H14+1,IF(VLOOKUP(B$12,Sheet2!$E$2:$F$8,2,FALSE)=WEEKDAY(DATE(YEAR($B$11),MONTH($B$11),1)),1,0)),0))</f>
        <v>13</v>
      </c>
      <c r="C15" s="2">
        <f>IF(IF(DAY(EOMONTH(DATE(Year,MONTH($B$11),1),0))&gt;IF(B15&gt;=1,B15,IF(VLOOKUP(C$12,Sheet2!$E$2:$F$8,2,FALSE)=WEEKDAY(DATE(Year,MONTH($B$11),1)),1,0)),IF(B15&gt;=1,B15+1,IF(VLOOKUP(C$12,Sheet2!$E$2:$F$8,2,FALSE)=WEEKDAY(DATE(Year,MONTH($B$11),1)),1,0)),0)&lt;C13,0,IF(DAY(EOMONTH(DATE(Year,MONTH($B$11),1),0))&gt;IF(B15&gt;=1,B15,IF(VLOOKUP(C$12,Sheet2!$E$2:$F$8,2,FALSE)=WEEKDAY(DATE(Year,MONTH($B$11),1)),1,0)),IF(B15&gt;=1,B15+1,IF(VLOOKUP(C$12,Sheet2!$E$2:$F$8,2,FALSE)=WEEKDAY(DATE(Year,MONTH($B$11),1)),1,0)),0))</f>
        <v>14</v>
      </c>
      <c r="D15" s="2">
        <f>IF(IF(DAY(EOMONTH(DATE(Year,MONTH($B$11),1),0))&gt;IF(C15&gt;=1,C15,IF(VLOOKUP(D$12,Sheet2!$E$2:$F$8,2,FALSE)=WEEKDAY(DATE(Year,MONTH($B$11),1)),1,0)),IF(C15&gt;=1,C15+1,IF(VLOOKUP(D$12,Sheet2!$E$2:$F$8,2,FALSE)=WEEKDAY(DATE(Year,MONTH($B$11),1)),1,0)),0)&lt;D13,0,IF(DAY(EOMONTH(DATE(Year,MONTH($B$11),1),0))&gt;IF(C15&gt;=1,C15,IF(VLOOKUP(D$12,Sheet2!$E$2:$F$8,2,FALSE)=WEEKDAY(DATE(Year,MONTH($B$11),1)),1,0)),IF(C15&gt;=1,C15+1,IF(VLOOKUP(D$12,Sheet2!$E$2:$F$8,2,FALSE)=WEEKDAY(DATE(Year,MONTH($B$11),1)),1,0)),0))</f>
        <v>15</v>
      </c>
      <c r="E15" s="2">
        <f>IF(IF(DAY(EOMONTH(DATE(Year,MONTH($B$11),1),0))&gt;IF(D15&gt;=1,D15,IF(VLOOKUP(E$12,Sheet2!$E$2:$F$8,2,FALSE)=WEEKDAY(DATE(Year,MONTH($B$11),1)),1,0)),IF(D15&gt;=1,D15+1,IF(VLOOKUP(E$12,Sheet2!$E$2:$F$8,2,FALSE)=WEEKDAY(DATE(Year,MONTH($B$11),1)),1,0)),0)&lt;E13,0,IF(DAY(EOMONTH(DATE(Year,MONTH($B$11),1),0))&gt;IF(D15&gt;=1,D15,IF(VLOOKUP(E$12,Sheet2!$E$2:$F$8,2,FALSE)=WEEKDAY(DATE(Year,MONTH($B$11),1)),1,0)),IF(D15&gt;=1,D15+1,IF(VLOOKUP(E$12,Sheet2!$E$2:$F$8,2,FALSE)=WEEKDAY(DATE(Year,MONTH($B$11),1)),1,0)),0))</f>
        <v>16</v>
      </c>
      <c r="F15" s="2">
        <f>IF(IF(DAY(EOMONTH(DATE(Year,MONTH($B$11),1),0))&gt;IF(E15&gt;=1,E15,IF(VLOOKUP(F$12,Sheet2!$E$2:$F$8,2,FALSE)=WEEKDAY(DATE(Year,MONTH($B$11),1)),1,0)),IF(E15&gt;=1,E15+1,IF(VLOOKUP(F$12,Sheet2!$E$2:$F$8,2,FALSE)=WEEKDAY(DATE(Year,MONTH($B$11),1)),1,0)),0)&lt;F13,0,IF(DAY(EOMONTH(DATE(Year,MONTH($B$11),1),0))&gt;IF(E15&gt;=1,E15,IF(VLOOKUP(F$12,Sheet2!$E$2:$F$8,2,FALSE)=WEEKDAY(DATE(Year,MONTH($B$11),1)),1,0)),IF(E15&gt;=1,E15+1,IF(VLOOKUP(F$12,Sheet2!$E$2:$F$8,2,FALSE)=WEEKDAY(DATE(Year,MONTH($B$11),1)),1,0)),0))</f>
        <v>17</v>
      </c>
      <c r="G15" s="2">
        <f>IF(IF(DAY(EOMONTH(DATE(Year,MONTH($B$11),1),0))&gt;IF(F15&gt;=1,F15,IF(VLOOKUP(G$12,Sheet2!$E$2:$F$8,2,FALSE)=WEEKDAY(DATE(Year,MONTH($B$11),1)),1,0)),IF(F15&gt;=1,F15+1,IF(VLOOKUP(G$12,Sheet2!$E$2:$F$8,2,FALSE)=WEEKDAY(DATE(Year,MONTH($B$11),1)),1,0)),0)&lt;G13,0,IF(DAY(EOMONTH(DATE(Year,MONTH($B$11),1),0))&gt;IF(F15&gt;=1,F15,IF(VLOOKUP(G$12,Sheet2!$E$2:$F$8,2,FALSE)=WEEKDAY(DATE(Year,MONTH($B$11),1)),1,0)),IF(F15&gt;=1,F15+1,IF(VLOOKUP(G$12,Sheet2!$E$2:$F$8,2,FALSE)=WEEKDAY(DATE(Year,MONTH($B$11),1)),1,0)),0))</f>
        <v>18</v>
      </c>
      <c r="H15" s="3">
        <f>IF(IF(DAY(EOMONTH(DATE(Year,MONTH($B$11),1),0))&gt;IF(G15&gt;=1,G15,IF(VLOOKUP(H$12,Sheet2!$E$2:$F$8,2,FALSE)=WEEKDAY(DATE(Year,MONTH($B$11),1)),1,0)),IF(G15&gt;=1,G15+1,IF(VLOOKUP(H$12,Sheet2!$E$2:$F$8,2,FALSE)=WEEKDAY(DATE(Year,MONTH($B$11),1)),1,0)),0)&lt;H13,0,IF(DAY(EOMONTH(DATE(Year,MONTH($B$11),1),0))&gt;IF(G15&gt;=1,G15,IF(VLOOKUP(H$12,Sheet2!$E$2:$F$8,2,FALSE)=WEEKDAY(DATE(Year,MONTH($B$11),1)),1,0)),IF(G15&gt;=1,G15+1,IF(VLOOKUP(H$12,Sheet2!$E$2:$F$8,2,FALSE)=WEEKDAY(DATE(Year,MONTH($B$11),1)),1,0)),0))</f>
        <v>19</v>
      </c>
      <c r="I15"/>
      <c r="J15" s="1">
        <f>IF(IF(DAY(EOMONTH(DATE(YEAR($J$11),MONTH($J$11),1),0))&gt;IF(P14&gt;=1,P14,IF(VLOOKUP(J$12,Sheet2!$E$2:$F$8,2,FALSE)=WEEKDAY(DATE(YEAR($J$11),MONTH($J$11),1)),1,0)),IF(P14&gt;=1,P14+1,IF(VLOOKUP(J$12,Sheet2!$E$2:$F$8,2,FALSE)=WEEKDAY(DATE(Year,MONTH($J$11),1)),1,0)),0)&lt;J13,0,IF(DAY(EOMONTH(DATE(YEAR($J$11),MONTH($J$11),1),0))&gt;IF(P14&gt;=1,P14,IF(VLOOKUP(J$12,Sheet2!$E$2:$F$8,2,FALSE)=WEEKDAY(DATE(YEAR($J$11),MONTH($J$11),1)),1,0)),IF(P14&gt;=1,P14+1,IF(VLOOKUP(J$12,Sheet2!$E$2:$F$8,2,FALSE)=WEEKDAY(DATE(YEAR($J$11),MONTH($J$11),1)),1,0)),0))</f>
        <v>13</v>
      </c>
      <c r="K15" s="2">
        <f>IF(IF(DAY(EOMONTH(DATE(Year,MONTH($J$11),1),0))&gt;IF(J15&gt;=1,J15,IF(VLOOKUP(K$12,Sheet2!$E$2:$F$8,2,FALSE)=WEEKDAY(DATE(Year,MONTH($J$11),1)),1,0)),IF(J15&gt;=1,J15+1,IF(VLOOKUP(K$12,Sheet2!$E$2:$F$8,2,FALSE)=WEEKDAY(DATE(Year,MONTH($J$11),1)),1,0)),0)&lt;K13,0,IF(DAY(EOMONTH(DATE(Year,MONTH($J$11),1),0))&gt;IF(J15&gt;=1,J15,IF(VLOOKUP(K$12,Sheet2!$E$2:$F$8,2,FALSE)=WEEKDAY(DATE(Year,MONTH($J$11),1)),1,0)),IF(J15&gt;=1,J15+1,IF(VLOOKUP(K$12,Sheet2!$E$2:$F$8,2,FALSE)=WEEKDAY(DATE(Year,MONTH($J$11),1)),1,0)),0))</f>
        <v>14</v>
      </c>
      <c r="L15" s="2">
        <f>IF(IF(DAY(EOMONTH(DATE(Year,MONTH($J$11),1),0))&gt;IF(K15&gt;=1,K15,IF(VLOOKUP(L$12,Sheet2!$E$2:$F$8,2,FALSE)=WEEKDAY(DATE(Year,MONTH($J$11),1)),1,0)),IF(K15&gt;=1,K15+1,IF(VLOOKUP(L$12,Sheet2!$E$2:$F$8,2,FALSE)=WEEKDAY(DATE(Year,MONTH($J$11),1)),1,0)),0)&lt;L13,0,IF(DAY(EOMONTH(DATE(Year,MONTH($J$11),1),0))&gt;IF(K15&gt;=1,K15,IF(VLOOKUP(L$12,Sheet2!$E$2:$F$8,2,FALSE)=WEEKDAY(DATE(Year,MONTH($J$11),1)),1,0)),IF(K15&gt;=1,K15+1,IF(VLOOKUP(L$12,Sheet2!$E$2:$F$8,2,FALSE)=WEEKDAY(DATE(Year,MONTH($J$11),1)),1,0)),0))</f>
        <v>15</v>
      </c>
      <c r="M15" s="2">
        <f>IF(IF(DAY(EOMONTH(DATE(Year,MONTH($J$11),1),0))&gt;IF(L15&gt;=1,L15,IF(VLOOKUP(M$12,Sheet2!$E$2:$F$8,2,FALSE)=WEEKDAY(DATE(Year,MONTH($J$11),1)),1,0)),IF(L15&gt;=1,L15+1,IF(VLOOKUP(M$12,Sheet2!$E$2:$F$8,2,FALSE)=WEEKDAY(DATE(Year,MONTH($J$11),1)),1,0)),0)&lt;M13,0,IF(DAY(EOMONTH(DATE(Year,MONTH($J$11),1),0))&gt;IF(L15&gt;=1,L15,IF(VLOOKUP(M$12,Sheet2!$E$2:$F$8,2,FALSE)=WEEKDAY(DATE(Year,MONTH($J$11),1)),1,0)),IF(L15&gt;=1,L15+1,IF(VLOOKUP(M$12,Sheet2!$E$2:$F$8,2,FALSE)=WEEKDAY(DATE(Year,MONTH($J$11),1)),1,0)),0))</f>
        <v>16</v>
      </c>
      <c r="N15" s="2">
        <f>IF(IF(DAY(EOMONTH(DATE(Year,MONTH($J$11),1),0))&gt;IF(M15&gt;=1,M15,IF(VLOOKUP(N$12,Sheet2!$E$2:$F$8,2,FALSE)=WEEKDAY(DATE(Year,MONTH($J$11),1)),1,0)),IF(M15&gt;=1,M15+1,IF(VLOOKUP(N$12,Sheet2!$E$2:$F$8,2,FALSE)=WEEKDAY(DATE(Year,MONTH($J$11),1)),1,0)),0)&lt;N13,0,IF(DAY(EOMONTH(DATE(Year,MONTH($J$11),1),0))&gt;IF(M15&gt;=1,M15,IF(VLOOKUP(N$12,Sheet2!$E$2:$F$8,2,FALSE)=WEEKDAY(DATE(Year,MONTH($J$11),1)),1,0)),IF(M15&gt;=1,M15+1,IF(VLOOKUP(N$12,Sheet2!$E$2:$F$8,2,FALSE)=WEEKDAY(DATE(Year,MONTH($J$11),1)),1,0)),0))</f>
        <v>17</v>
      </c>
      <c r="O15" s="2">
        <f>IF(IF(DAY(EOMONTH(DATE(Year,MONTH($J$11),1),0))&gt;IF(N15&gt;=1,N15,IF(VLOOKUP(O$12,Sheet2!$E$2:$F$8,2,FALSE)=WEEKDAY(DATE(Year,MONTH($J$11),1)),1,0)),IF(N15&gt;=1,N15+1,IF(VLOOKUP(O$12,Sheet2!$E$2:$F$8,2,FALSE)=WEEKDAY(DATE(Year,MONTH($J$11),1)),1,0)),0)&lt;O13,0,IF(DAY(EOMONTH(DATE(Year,MONTH($J$11),1),0))&gt;IF(N15&gt;=1,N15,IF(VLOOKUP(O$12,Sheet2!$E$2:$F$8,2,FALSE)=WEEKDAY(DATE(Year,MONTH($J$11),1)),1,0)),IF(N15&gt;=1,N15+1,IF(VLOOKUP(O$12,Sheet2!$E$2:$F$8,2,FALSE)=WEEKDAY(DATE(Year,MONTH($J$11),1)),1,0)),0))</f>
        <v>18</v>
      </c>
      <c r="P15" s="3">
        <f>IF(IF(DAY(EOMONTH(DATE(Year,MONTH($J$11),1),0))&gt;IF(O15&gt;=1,O15,IF(VLOOKUP(P$12,Sheet2!$E$2:$F$8,2,FALSE)=WEEKDAY(DATE(Year,MONTH($J$11),1)),1,0)),IF(O15&gt;=1,O15+1,IF(VLOOKUP(P$12,Sheet2!$E$2:$F$8,2,FALSE)=WEEKDAY(DATE(Year,MONTH($J$11),1)),1,0)),0)&lt;P13,0,IF(DAY(EOMONTH(DATE(Year,MONTH($J$11),1),0))&gt;IF(O15&gt;=1,O15,IF(VLOOKUP(P$12,Sheet2!$E$2:$F$8,2,FALSE)=WEEKDAY(DATE(Year,MONTH($J$11),1)),1,0)),IF(O15&gt;=1,O15+1,IF(VLOOKUP(P$12,Sheet2!$E$2:$F$8,2,FALSE)=WEEKDAY(DATE(Year,MONTH($J$11),1)),1,0)),0))</f>
        <v>19</v>
      </c>
      <c r="Q15"/>
      <c r="R15" s="1">
        <f>IF(IF(DAY(EOMONTH(DATE(YEAR($R$11),MONTH($R$11),1),0))&gt;IF(X14&gt;=1,X14,IF(VLOOKUP(R$12,Sheet2!$E$2:$F$8,2,FALSE)=WEEKDAY(DATE(YEAR($R$11),MONTH($R$11),1)),1,0)),IF(X14&gt;=1,X14+1,IF(VLOOKUP(R$12,Sheet2!$E$2:$F$8,2,FALSE)=WEEKDAY(DATE(Year,MONTH($R$11),1)),1,0)),0)&lt;R13,0,IF(DAY(EOMONTH(DATE(YEAR($R$11),MONTH($R$11),1),0))&gt;IF(X14&gt;=1,X14,IF(VLOOKUP(R$12,Sheet2!$E$2:$F$8,2,FALSE)=WEEKDAY(DATE(YEAR($R$11),MONTH($R$11),1)),1,0)),IF(X14&gt;=1,X14+1,IF(VLOOKUP(R$12,Sheet2!$E$2:$F$8,2,FALSE)=WEEKDAY(DATE(YEAR($R$11),MONTH($R$11),1)),1,0)),0))</f>
        <v>10</v>
      </c>
      <c r="S15" s="2">
        <f>IF(IF(DAY(EOMONTH(DATE(Year,MONTH($R$11),1),0))&gt;IF(R15&gt;=1,R15,IF(VLOOKUP(S$12,Sheet2!$E$2:$F$8,2,FALSE)=WEEKDAY(DATE(Year,MONTH($R$11),1)),1,0)),IF(R15&gt;=1,R15+1,IF(VLOOKUP(S$12,Sheet2!$E$2:$F$8,2,FALSE)=WEEKDAY(DATE(Year,MONTH($R$11),1)),1,0)),0)&lt;S13,0,IF(DAY(EOMONTH(DATE(Year,MONTH($R$11),1),0))&gt;IF(R15&gt;=1,R15,IF(VLOOKUP(S$12,Sheet2!$E$2:$F$8,2,FALSE)=WEEKDAY(DATE(Year,MONTH($R$11),1)),1,0)),IF(R15&gt;=1,R15+1,IF(VLOOKUP(S$12,Sheet2!$E$2:$F$8,2,FALSE)=WEEKDAY(DATE(Year,MONTH($R$11),1)),1,0)),0))</f>
        <v>11</v>
      </c>
      <c r="T15" s="2">
        <f>IF(IF(DAY(EOMONTH(DATE(Year,MONTH($R$11),1),0))&gt;IF(S15&gt;=1,S15,IF(VLOOKUP(T$12,Sheet2!$E$2:$F$8,2,FALSE)=WEEKDAY(DATE(Year,MONTH($R$11),1)),1,0)),IF(S15&gt;=1,S15+1,IF(VLOOKUP(T$12,Sheet2!$E$2:$F$8,2,FALSE)=WEEKDAY(DATE(Year,MONTH($R$11),1)),1,0)),0)&lt;T13,0,IF(DAY(EOMONTH(DATE(Year,MONTH($R$11),1),0))&gt;IF(S15&gt;=1,S15,IF(VLOOKUP(T$12,Sheet2!$E$2:$F$8,2,FALSE)=WEEKDAY(DATE(Year,MONTH($R$11),1)),1,0)),IF(S15&gt;=1,S15+1,IF(VLOOKUP(T$12,Sheet2!$E$2:$F$8,2,FALSE)=WEEKDAY(DATE(Year,MONTH($R$11),1)),1,0)),0))</f>
        <v>12</v>
      </c>
      <c r="U15" s="2">
        <f>IF(IF(DAY(EOMONTH(DATE(Year,MONTH($R$11),1),0))&gt;IF(T15&gt;=1,T15,IF(VLOOKUP(U$12,Sheet2!$E$2:$F$8,2,FALSE)=WEEKDAY(DATE(Year,MONTH($R$11),1)),1,0)),IF(T15&gt;=1,T15+1,IF(VLOOKUP(U$12,Sheet2!$E$2:$F$8,2,FALSE)=WEEKDAY(DATE(Year,MONTH($R$11),1)),1,0)),0)&lt;U13,0,IF(DAY(EOMONTH(DATE(Year,MONTH($R$11),1),0))&gt;IF(T15&gt;=1,T15,IF(VLOOKUP(U$12,Sheet2!$E$2:$F$8,2,FALSE)=WEEKDAY(DATE(Year,MONTH($R$11),1)),1,0)),IF(T15&gt;=1,T15+1,IF(VLOOKUP(U$12,Sheet2!$E$2:$F$8,2,FALSE)=WEEKDAY(DATE(Year,MONTH($R$11),1)),1,0)),0))</f>
        <v>13</v>
      </c>
      <c r="V15" s="2">
        <f>IF(IF(DAY(EOMONTH(DATE(Year,MONTH($R$11),1),0))&gt;IF(U15&gt;=1,U15,IF(VLOOKUP(V$12,Sheet2!$E$2:$F$8,2,FALSE)=WEEKDAY(DATE(Year,MONTH($R$11),1)),1,0)),IF(U15&gt;=1,U15+1,IF(VLOOKUP(V$12,Sheet2!$E$2:$F$8,2,FALSE)=WEEKDAY(DATE(Year,MONTH($R$11),1)),1,0)),0)&lt;V13,0,IF(DAY(EOMONTH(DATE(Year,MONTH($R$11),1),0))&gt;IF(U15&gt;=1,U15,IF(VLOOKUP(V$12,Sheet2!$E$2:$F$8,2,FALSE)=WEEKDAY(DATE(Year,MONTH($R$11),1)),1,0)),IF(U15&gt;=1,U15+1,IF(VLOOKUP(V$12,Sheet2!$E$2:$F$8,2,FALSE)=WEEKDAY(DATE(Year,MONTH($R$11),1)),1,0)),0))</f>
        <v>14</v>
      </c>
      <c r="W15" s="2">
        <f>IF(IF(DAY(EOMONTH(DATE(Year,MONTH($R$11),1),0))&gt;IF(V15&gt;=1,V15,IF(VLOOKUP(W$12,Sheet2!$E$2:$F$8,2,FALSE)=WEEKDAY(DATE(Year,MONTH($R$11),1)),1,0)),IF(V15&gt;=1,V15+1,IF(VLOOKUP(W$12,Sheet2!$E$2:$F$8,2,FALSE)=WEEKDAY(DATE(Year,MONTH($R$11),1)),1,0)),0)&lt;W13,0,IF(DAY(EOMONTH(DATE(Year,MONTH($R$11),1),0))&gt;IF(V15&gt;=1,V15,IF(VLOOKUP(W$12,Sheet2!$E$2:$F$8,2,FALSE)=WEEKDAY(DATE(Year,MONTH($R$11),1)),1,0)),IF(V15&gt;=1,V15+1,IF(VLOOKUP(W$12,Sheet2!$E$2:$F$8,2,FALSE)=WEEKDAY(DATE(Year,MONTH($R$11),1)),1,0)),0))</f>
        <v>15</v>
      </c>
      <c r="X15" s="3">
        <f>IF(IF(DAY(EOMONTH(DATE(Year,MONTH($R$11),1),0))&gt;IF(W15&gt;=1,W15,IF(VLOOKUP(X$12,Sheet2!$E$2:$F$8,2,FALSE)=WEEKDAY(DATE(Year,MONTH($R$11),1)),1,0)),IF(W15&gt;=1,W15+1,IF(VLOOKUP(X$12,Sheet2!$E$2:$F$8,2,FALSE)=WEEKDAY(DATE(Year,MONTH($R$11),1)),1,0)),0)&lt;X13,0,IF(DAY(EOMONTH(DATE(Year,MONTH($R$11),1),0))&gt;IF(W15&gt;=1,W15,IF(VLOOKUP(X$12,Sheet2!$E$2:$F$8,2,FALSE)=WEEKDAY(DATE(Year,MONTH($R$11),1)),1,0)),IF(W15&gt;=1,W15+1,IF(VLOOKUP(X$12,Sheet2!$E$2:$F$8,2,FALSE)=WEEKDAY(DATE(Year,MONTH($R$11),1)),1,0)),0))</f>
        <v>16</v>
      </c>
    </row>
    <row r="16" spans="2:24" ht="12">
      <c r="B16" s="1">
        <f>IF(IF(DAY(EOMONTH(DATE(YEAR($B$11),MONTH($B$11),1),0))&gt;IF(H15&gt;=1,H15,IF(VLOOKUP(B$12,Sheet2!$E$2:$F$8,2,FALSE)=WEEKDAY(DATE(YEAR($B$11),MONTH($B$11),1)),1,0)),IF(H15&gt;=1,H15+1,IF(VLOOKUP(B$12,Sheet2!$E$2:$F$8,2,FALSE)=WEEKDAY(DATE(Year,MONTH($B$11),1)),1,0)),0)&lt;B14,0,IF(DAY(EOMONTH(DATE(YEAR($B$11),MONTH($B$11),1),0))&gt;IF(H15&gt;=1,H15,IF(VLOOKUP(B$12,Sheet2!$E$2:$F$8,2,FALSE)=WEEKDAY(DATE(YEAR($B$11),MONTH($B$11),1)),1,0)),IF(H15&gt;=1,H15+1,IF(VLOOKUP(B$12,Sheet2!$E$2:$F$8,2,FALSE)=WEEKDAY(DATE(YEAR($B$11),MONTH($B$11),1)),1,0)),0))</f>
        <v>20</v>
      </c>
      <c r="C16" s="2">
        <f>IF(IF(DAY(EOMONTH(DATE(Year,MONTH($B$11),1),0))&gt;IF(B16&gt;=1,B16,IF(VLOOKUP(C$12,Sheet2!$E$2:$F$8,2,FALSE)=WEEKDAY(DATE(Year,MONTH($B$11),1)),1,0)),IF(B16&gt;=1,B16+1,IF(VLOOKUP(C$12,Sheet2!$E$2:$F$8,2,FALSE)=WEEKDAY(DATE(Year,MONTH($B$11),1)),1,0)),0)&lt;C14,0,IF(DAY(EOMONTH(DATE(Year,MONTH($B$11),1),0))&gt;IF(B16&gt;=1,B16,IF(VLOOKUP(C$12,Sheet2!$E$2:$F$8,2,FALSE)=WEEKDAY(DATE(Year,MONTH($B$11),1)),1,0)),IF(B16&gt;=1,B16+1,IF(VLOOKUP(C$12,Sheet2!$E$2:$F$8,2,FALSE)=WEEKDAY(DATE(Year,MONTH($B$11),1)),1,0)),0))</f>
        <v>21</v>
      </c>
      <c r="D16" s="2">
        <f>IF(IF(DAY(EOMONTH(DATE(Year,MONTH($B$11),1),0))&gt;IF(C16&gt;=1,C16,IF(VLOOKUP(D$12,Sheet2!$E$2:$F$8,2,FALSE)=WEEKDAY(DATE(Year,MONTH($B$11),1)),1,0)),IF(C16&gt;=1,C16+1,IF(VLOOKUP(D$12,Sheet2!$E$2:$F$8,2,FALSE)=WEEKDAY(DATE(Year,MONTH($B$11),1)),1,0)),0)&lt;D14,0,IF(DAY(EOMONTH(DATE(Year,MONTH($B$11),1),0))&gt;IF(C16&gt;=1,C16,IF(VLOOKUP(D$12,Sheet2!$E$2:$F$8,2,FALSE)=WEEKDAY(DATE(Year,MONTH($B$11),1)),1,0)),IF(C16&gt;=1,C16+1,IF(VLOOKUP(D$12,Sheet2!$E$2:$F$8,2,FALSE)=WEEKDAY(DATE(Year,MONTH($B$11),1)),1,0)),0))</f>
        <v>22</v>
      </c>
      <c r="E16" s="2">
        <f>IF(IF(DAY(EOMONTH(DATE(Year,MONTH($B$11),1),0))&gt;IF(D16&gt;=1,D16,IF(VLOOKUP(E$12,Sheet2!$E$2:$F$8,2,FALSE)=WEEKDAY(DATE(Year,MONTH($B$11),1)),1,0)),IF(D16&gt;=1,D16+1,IF(VLOOKUP(E$12,Sheet2!$E$2:$F$8,2,FALSE)=WEEKDAY(DATE(Year,MONTH($B$11),1)),1,0)),0)&lt;E14,0,IF(DAY(EOMONTH(DATE(Year,MONTH($B$11),1),0))&gt;IF(D16&gt;=1,D16,IF(VLOOKUP(E$12,Sheet2!$E$2:$F$8,2,FALSE)=WEEKDAY(DATE(Year,MONTH($B$11),1)),1,0)),IF(D16&gt;=1,D16+1,IF(VLOOKUP(E$12,Sheet2!$E$2:$F$8,2,FALSE)=WEEKDAY(DATE(Year,MONTH($B$11),1)),1,0)),0))</f>
        <v>23</v>
      </c>
      <c r="F16" s="2">
        <f>IF(IF(DAY(EOMONTH(DATE(Year,MONTH($B$11),1),0))&gt;IF(E16&gt;=1,E16,IF(VLOOKUP(F$12,Sheet2!$E$2:$F$8,2,FALSE)=WEEKDAY(DATE(Year,MONTH($B$11),1)),1,0)),IF(E16&gt;=1,E16+1,IF(VLOOKUP(F$12,Sheet2!$E$2:$F$8,2,FALSE)=WEEKDAY(DATE(Year,MONTH($B$11),1)),1,0)),0)&lt;F14,0,IF(DAY(EOMONTH(DATE(Year,MONTH($B$11),1),0))&gt;IF(E16&gt;=1,E16,IF(VLOOKUP(F$12,Sheet2!$E$2:$F$8,2,FALSE)=WEEKDAY(DATE(Year,MONTH($B$11),1)),1,0)),IF(E16&gt;=1,E16+1,IF(VLOOKUP(F$12,Sheet2!$E$2:$F$8,2,FALSE)=WEEKDAY(DATE(Year,MONTH($B$11),1)),1,0)),0))</f>
        <v>24</v>
      </c>
      <c r="G16" s="2">
        <f>IF(IF(DAY(EOMONTH(DATE(Year,MONTH($B$11),1),0))&gt;IF(F16&gt;=1,F16,IF(VLOOKUP(G$12,Sheet2!$E$2:$F$8,2,FALSE)=WEEKDAY(DATE(Year,MONTH($B$11),1)),1,0)),IF(F16&gt;=1,F16+1,IF(VLOOKUP(G$12,Sheet2!$E$2:$F$8,2,FALSE)=WEEKDAY(DATE(Year,MONTH($B$11),1)),1,0)),0)&lt;G14,0,IF(DAY(EOMONTH(DATE(Year,MONTH($B$11),1),0))&gt;IF(F16&gt;=1,F16,IF(VLOOKUP(G$12,Sheet2!$E$2:$F$8,2,FALSE)=WEEKDAY(DATE(Year,MONTH($B$11),1)),1,0)),IF(F16&gt;=1,F16+1,IF(VLOOKUP(G$12,Sheet2!$E$2:$F$8,2,FALSE)=WEEKDAY(DATE(Year,MONTH($B$11),1)),1,0)),0))</f>
        <v>25</v>
      </c>
      <c r="H16" s="3">
        <f>IF(IF(DAY(EOMONTH(DATE(Year,MONTH($B$11),1),0))&gt;IF(G16&gt;=1,G16,IF(VLOOKUP(H$12,Sheet2!$E$2:$F$8,2,FALSE)=WEEKDAY(DATE(Year,MONTH($B$11),1)),1,0)),IF(G16&gt;=1,G16+1,IF(VLOOKUP(H$12,Sheet2!$E$2:$F$8,2,FALSE)=WEEKDAY(DATE(Year,MONTH($B$11),1)),1,0)),0)&lt;H14,0,IF(DAY(EOMONTH(DATE(Year,MONTH($B$11),1),0))&gt;IF(G16&gt;=1,G16,IF(VLOOKUP(H$12,Sheet2!$E$2:$F$8,2,FALSE)=WEEKDAY(DATE(Year,MONTH($B$11),1)),1,0)),IF(G16&gt;=1,G16+1,IF(VLOOKUP(H$12,Sheet2!$E$2:$F$8,2,FALSE)=WEEKDAY(DATE(Year,MONTH($B$11),1)),1,0)),0))</f>
        <v>26</v>
      </c>
      <c r="I16"/>
      <c r="J16" s="1">
        <f>IF(IF(DAY(EOMONTH(DATE(YEAR($J$11),MONTH($J$11),1),0))&gt;IF(P15&gt;=1,P15,IF(VLOOKUP(J$12,Sheet2!$E$2:$F$8,2,FALSE)=WEEKDAY(DATE(YEAR($J$11),MONTH($J$11),1)),1,0)),IF(P15&gt;=1,P15+1,IF(VLOOKUP(J$12,Sheet2!$E$2:$F$8,2,FALSE)=WEEKDAY(DATE(Year,MONTH($J$11),1)),1,0)),0)&lt;J14,0,IF(DAY(EOMONTH(DATE(YEAR($J$11),MONTH($J$11),1),0))&gt;IF(P15&gt;=1,P15,IF(VLOOKUP(J$12,Sheet2!$E$2:$F$8,2,FALSE)=WEEKDAY(DATE(YEAR($J$11),MONTH($J$11),1)),1,0)),IF(P15&gt;=1,P15+1,IF(VLOOKUP(J$12,Sheet2!$E$2:$F$8,2,FALSE)=WEEKDAY(DATE(YEAR($J$11),MONTH($J$11),1)),1,0)),0))</f>
        <v>20</v>
      </c>
      <c r="K16" s="2">
        <f>IF(IF(DAY(EOMONTH(DATE(Year,MONTH($J$11),1),0))&gt;IF(J16&gt;=1,J16,IF(VLOOKUP(K$12,Sheet2!$E$2:$F$8,2,FALSE)=WEEKDAY(DATE(Year,MONTH($J$11),1)),1,0)),IF(J16&gt;=1,J16+1,IF(VLOOKUP(K$12,Sheet2!$E$2:$F$8,2,FALSE)=WEEKDAY(DATE(Year,MONTH($J$11),1)),1,0)),0)&lt;K14,0,IF(DAY(EOMONTH(DATE(Year,MONTH($J$11),1),0))&gt;IF(J16&gt;=1,J16,IF(VLOOKUP(K$12,Sheet2!$E$2:$F$8,2,FALSE)=WEEKDAY(DATE(Year,MONTH($J$11),1)),1,0)),IF(J16&gt;=1,J16+1,IF(VLOOKUP(K$12,Sheet2!$E$2:$F$8,2,FALSE)=WEEKDAY(DATE(Year,MONTH($J$11),1)),1,0)),0))</f>
        <v>21</v>
      </c>
      <c r="L16" s="2">
        <f>IF(IF(DAY(EOMONTH(DATE(Year,MONTH($J$11),1),0))&gt;IF(K16&gt;=1,K16,IF(VLOOKUP(L$12,Sheet2!$E$2:$F$8,2,FALSE)=WEEKDAY(DATE(Year,MONTH($J$11),1)),1,0)),IF(K16&gt;=1,K16+1,IF(VLOOKUP(L$12,Sheet2!$E$2:$F$8,2,FALSE)=WEEKDAY(DATE(Year,MONTH($J$11),1)),1,0)),0)&lt;L14,0,IF(DAY(EOMONTH(DATE(Year,MONTH($J$11),1),0))&gt;IF(K16&gt;=1,K16,IF(VLOOKUP(L$12,Sheet2!$E$2:$F$8,2,FALSE)=WEEKDAY(DATE(Year,MONTH($J$11),1)),1,0)),IF(K16&gt;=1,K16+1,IF(VLOOKUP(L$12,Sheet2!$E$2:$F$8,2,FALSE)=WEEKDAY(DATE(Year,MONTH($J$11),1)),1,0)),0))</f>
        <v>22</v>
      </c>
      <c r="M16" s="2">
        <f>IF(IF(DAY(EOMONTH(DATE(Year,MONTH($J$11),1),0))&gt;IF(L16&gt;=1,L16,IF(VLOOKUP(M$12,Sheet2!$E$2:$F$8,2,FALSE)=WEEKDAY(DATE(Year,MONTH($J$11),1)),1,0)),IF(L16&gt;=1,L16+1,IF(VLOOKUP(M$12,Sheet2!$E$2:$F$8,2,FALSE)=WEEKDAY(DATE(Year,MONTH($J$11),1)),1,0)),0)&lt;M14,0,IF(DAY(EOMONTH(DATE(Year,MONTH($J$11),1),0))&gt;IF(L16&gt;=1,L16,IF(VLOOKUP(M$12,Sheet2!$E$2:$F$8,2,FALSE)=WEEKDAY(DATE(Year,MONTH($J$11),1)),1,0)),IF(L16&gt;=1,L16+1,IF(VLOOKUP(M$12,Sheet2!$E$2:$F$8,2,FALSE)=WEEKDAY(DATE(Year,MONTH($J$11),1)),1,0)),0))</f>
        <v>23</v>
      </c>
      <c r="N16" s="2">
        <f>IF(IF(DAY(EOMONTH(DATE(Year,MONTH($J$11),1),0))&gt;IF(M16&gt;=1,M16,IF(VLOOKUP(N$12,Sheet2!$E$2:$F$8,2,FALSE)=WEEKDAY(DATE(Year,MONTH($J$11),1)),1,0)),IF(M16&gt;=1,M16+1,IF(VLOOKUP(N$12,Sheet2!$E$2:$F$8,2,FALSE)=WEEKDAY(DATE(Year,MONTH($J$11),1)),1,0)),0)&lt;N14,0,IF(DAY(EOMONTH(DATE(Year,MONTH($J$11),1),0))&gt;IF(M16&gt;=1,M16,IF(VLOOKUP(N$12,Sheet2!$E$2:$F$8,2,FALSE)=WEEKDAY(DATE(Year,MONTH($J$11),1)),1,0)),IF(M16&gt;=1,M16+1,IF(VLOOKUP(N$12,Sheet2!$E$2:$F$8,2,FALSE)=WEEKDAY(DATE(Year,MONTH($J$11),1)),1,0)),0))</f>
        <v>24</v>
      </c>
      <c r="O16" s="2">
        <f>IF(IF(DAY(EOMONTH(DATE(Year,MONTH($J$11),1),0))&gt;IF(N16&gt;=1,N16,IF(VLOOKUP(O$12,Sheet2!$E$2:$F$8,2,FALSE)=WEEKDAY(DATE(Year,MONTH($J$11),1)),1,0)),IF(N16&gt;=1,N16+1,IF(VLOOKUP(O$12,Sheet2!$E$2:$F$8,2,FALSE)=WEEKDAY(DATE(Year,MONTH($J$11),1)),1,0)),0)&lt;O14,0,IF(DAY(EOMONTH(DATE(Year,MONTH($J$11),1),0))&gt;IF(N16&gt;=1,N16,IF(VLOOKUP(O$12,Sheet2!$E$2:$F$8,2,FALSE)=WEEKDAY(DATE(Year,MONTH($J$11),1)),1,0)),IF(N16&gt;=1,N16+1,IF(VLOOKUP(O$12,Sheet2!$E$2:$F$8,2,FALSE)=WEEKDAY(DATE(Year,MONTH($J$11),1)),1,0)),0))</f>
        <v>25</v>
      </c>
      <c r="P16" s="3">
        <f>IF(IF(DAY(EOMONTH(DATE(Year,MONTH($J$11),1),0))&gt;IF(O16&gt;=1,O16,IF(VLOOKUP(P$12,Sheet2!$E$2:$F$8,2,FALSE)=WEEKDAY(DATE(Year,MONTH($J$11),1)),1,0)),IF(O16&gt;=1,O16+1,IF(VLOOKUP(P$12,Sheet2!$E$2:$F$8,2,FALSE)=WEEKDAY(DATE(Year,MONTH($J$11),1)),1,0)),0)&lt;P14,0,IF(DAY(EOMONTH(DATE(Year,MONTH($J$11),1),0))&gt;IF(O16&gt;=1,O16,IF(VLOOKUP(P$12,Sheet2!$E$2:$F$8,2,FALSE)=WEEKDAY(DATE(Year,MONTH($J$11),1)),1,0)),IF(O16&gt;=1,O16+1,IF(VLOOKUP(P$12,Sheet2!$E$2:$F$8,2,FALSE)=WEEKDAY(DATE(Year,MONTH($J$11),1)),1,0)),0))</f>
        <v>26</v>
      </c>
      <c r="Q16"/>
      <c r="R16" s="1">
        <f>IF(IF(DAY(EOMONTH(DATE(YEAR($R$11),MONTH($R$11),1),0))&gt;IF(X15&gt;=1,X15,IF(VLOOKUP(R$12,Sheet2!$E$2:$F$8,2,FALSE)=WEEKDAY(DATE(YEAR($R$11),MONTH($R$11),1)),1,0)),IF(X15&gt;=1,X15+1,IF(VLOOKUP(R$12,Sheet2!$E$2:$F$8,2,FALSE)=WEEKDAY(DATE(Year,MONTH($R$11),1)),1,0)),0)&lt;R14,0,IF(DAY(EOMONTH(DATE(YEAR($R$11),MONTH($R$11),1),0))&gt;IF(X15&gt;=1,X15,IF(VLOOKUP(R$12,Sheet2!$E$2:$F$8,2,FALSE)=WEEKDAY(DATE(YEAR($R$11),MONTH($R$11),1)),1,0)),IF(X15&gt;=1,X15+1,IF(VLOOKUP(R$12,Sheet2!$E$2:$F$8,2,FALSE)=WEEKDAY(DATE(YEAR($R$11),MONTH($R$11),1)),1,0)),0))</f>
        <v>17</v>
      </c>
      <c r="S16" s="2">
        <f>IF(IF(DAY(EOMONTH(DATE(Year,MONTH($R$11),1),0))&gt;IF(R16&gt;=1,R16,IF(VLOOKUP(S$12,Sheet2!$E$2:$F$8,2,FALSE)=WEEKDAY(DATE(Year,MONTH($R$11),1)),1,0)),IF(R16&gt;=1,R16+1,IF(VLOOKUP(S$12,Sheet2!$E$2:$F$8,2,FALSE)=WEEKDAY(DATE(Year,MONTH($R$11),1)),1,0)),0)&lt;S14,0,IF(DAY(EOMONTH(DATE(Year,MONTH($R$11),1),0))&gt;IF(R16&gt;=1,R16,IF(VLOOKUP(S$12,Sheet2!$E$2:$F$8,2,FALSE)=WEEKDAY(DATE(Year,MONTH($R$11),1)),1,0)),IF(R16&gt;=1,R16+1,IF(VLOOKUP(S$12,Sheet2!$E$2:$F$8,2,FALSE)=WEEKDAY(DATE(Year,MONTH($R$11),1)),1,0)),0))</f>
        <v>18</v>
      </c>
      <c r="T16" s="2">
        <f>IF(IF(DAY(EOMONTH(DATE(Year,MONTH($R$11),1),0))&gt;IF(S16&gt;=1,S16,IF(VLOOKUP(T$12,Sheet2!$E$2:$F$8,2,FALSE)=WEEKDAY(DATE(Year,MONTH($R$11),1)),1,0)),IF(S16&gt;=1,S16+1,IF(VLOOKUP(T$12,Sheet2!$E$2:$F$8,2,FALSE)=WEEKDAY(DATE(Year,MONTH($R$11),1)),1,0)),0)&lt;T14,0,IF(DAY(EOMONTH(DATE(Year,MONTH($R$11),1),0))&gt;IF(S16&gt;=1,S16,IF(VLOOKUP(T$12,Sheet2!$E$2:$F$8,2,FALSE)=WEEKDAY(DATE(Year,MONTH($R$11),1)),1,0)),IF(S16&gt;=1,S16+1,IF(VLOOKUP(T$12,Sheet2!$E$2:$F$8,2,FALSE)=WEEKDAY(DATE(Year,MONTH($R$11),1)),1,0)),0))</f>
        <v>19</v>
      </c>
      <c r="U16" s="2">
        <f>IF(IF(DAY(EOMONTH(DATE(Year,MONTH($R$11),1),0))&gt;IF(T16&gt;=1,T16,IF(VLOOKUP(U$12,Sheet2!$E$2:$F$8,2,FALSE)=WEEKDAY(DATE(Year,MONTH($R$11),1)),1,0)),IF(T16&gt;=1,T16+1,IF(VLOOKUP(U$12,Sheet2!$E$2:$F$8,2,FALSE)=WEEKDAY(DATE(Year,MONTH($R$11),1)),1,0)),0)&lt;U14,0,IF(DAY(EOMONTH(DATE(Year,MONTH($R$11),1),0))&gt;IF(T16&gt;=1,T16,IF(VLOOKUP(U$12,Sheet2!$E$2:$F$8,2,FALSE)=WEEKDAY(DATE(Year,MONTH($R$11),1)),1,0)),IF(T16&gt;=1,T16+1,IF(VLOOKUP(U$12,Sheet2!$E$2:$F$8,2,FALSE)=WEEKDAY(DATE(Year,MONTH($R$11),1)),1,0)),0))</f>
        <v>20</v>
      </c>
      <c r="V16" s="2">
        <f>IF(IF(DAY(EOMONTH(DATE(Year,MONTH($R$11),1),0))&gt;IF(U16&gt;=1,U16,IF(VLOOKUP(V$12,Sheet2!$E$2:$F$8,2,FALSE)=WEEKDAY(DATE(Year,MONTH($R$11),1)),1,0)),IF(U16&gt;=1,U16+1,IF(VLOOKUP(V$12,Sheet2!$E$2:$F$8,2,FALSE)=WEEKDAY(DATE(Year,MONTH($R$11),1)),1,0)),0)&lt;V14,0,IF(DAY(EOMONTH(DATE(Year,MONTH($R$11),1),0))&gt;IF(U16&gt;=1,U16,IF(VLOOKUP(V$12,Sheet2!$E$2:$F$8,2,FALSE)=WEEKDAY(DATE(Year,MONTH($R$11),1)),1,0)),IF(U16&gt;=1,U16+1,IF(VLOOKUP(V$12,Sheet2!$E$2:$F$8,2,FALSE)=WEEKDAY(DATE(Year,MONTH($R$11),1)),1,0)),0))</f>
        <v>21</v>
      </c>
      <c r="W16" s="2">
        <f>IF(IF(DAY(EOMONTH(DATE(Year,MONTH($R$11),1),0))&gt;IF(V16&gt;=1,V16,IF(VLOOKUP(W$12,Sheet2!$E$2:$F$8,2,FALSE)=WEEKDAY(DATE(Year,MONTH($R$11),1)),1,0)),IF(V16&gt;=1,V16+1,IF(VLOOKUP(W$12,Sheet2!$E$2:$F$8,2,FALSE)=WEEKDAY(DATE(Year,MONTH($R$11),1)),1,0)),0)&lt;W14,0,IF(DAY(EOMONTH(DATE(Year,MONTH($R$11),1),0))&gt;IF(V16&gt;=1,V16,IF(VLOOKUP(W$12,Sheet2!$E$2:$F$8,2,FALSE)=WEEKDAY(DATE(Year,MONTH($R$11),1)),1,0)),IF(V16&gt;=1,V16+1,IF(VLOOKUP(W$12,Sheet2!$E$2:$F$8,2,FALSE)=WEEKDAY(DATE(Year,MONTH($R$11),1)),1,0)),0))</f>
        <v>22</v>
      </c>
      <c r="X16" s="3">
        <f>IF(IF(DAY(EOMONTH(DATE(Year,MONTH($R$11),1),0))&gt;IF(W16&gt;=1,W16,IF(VLOOKUP(X$12,Sheet2!$E$2:$F$8,2,FALSE)=WEEKDAY(DATE(Year,MONTH($R$11),1)),1,0)),IF(W16&gt;=1,W16+1,IF(VLOOKUP(X$12,Sheet2!$E$2:$F$8,2,FALSE)=WEEKDAY(DATE(Year,MONTH($R$11),1)),1,0)),0)&lt;X14,0,IF(DAY(EOMONTH(DATE(Year,MONTH($R$11),1),0))&gt;IF(W16&gt;=1,W16,IF(VLOOKUP(X$12,Sheet2!$E$2:$F$8,2,FALSE)=WEEKDAY(DATE(Year,MONTH($R$11),1)),1,0)),IF(W16&gt;=1,W16+1,IF(VLOOKUP(X$12,Sheet2!$E$2:$F$8,2,FALSE)=WEEKDAY(DATE(Year,MONTH($R$11),1)),1,0)),0))</f>
        <v>23</v>
      </c>
    </row>
    <row r="17" spans="2:24" ht="12">
      <c r="B17" s="1">
        <f>IF(IF(DAY(EOMONTH(DATE(YEAR($B$11),MONTH($B$11),1),0))&gt;IF(H16&gt;=1,H16,IF(VLOOKUP(B$12,Sheet2!$E$2:$F$8,2,FALSE)=WEEKDAY(DATE(YEAR($B$11),MONTH($B$11),1)),1,0)),IF(H16&gt;=1,H16+1,IF(VLOOKUP(B$12,Sheet2!$E$2:$F$8,2,FALSE)=WEEKDAY(DATE(Year,MONTH($B$11),1)),1,0)),0)&lt;B15,0,IF(DAY(EOMONTH(DATE(YEAR($B$11),MONTH($B$11),1),0))&gt;IF(H16&gt;=1,H16,IF(VLOOKUP(B$12,Sheet2!$E$2:$F$8,2,FALSE)=WEEKDAY(DATE(YEAR($B$11),MONTH($B$11),1)),1,0)),IF(H16&gt;=1,H16+1,IF(VLOOKUP(B$12,Sheet2!$E$2:$F$8,2,FALSE)=WEEKDAY(DATE(YEAR($B$11),MONTH($B$11),1)),1,0)),0))</f>
        <v>27</v>
      </c>
      <c r="C17" s="2">
        <f>IF(IF(DAY(EOMONTH(DATE(Year,MONTH($B$11),1),0))&gt;IF(B17&gt;=1,B17,IF(VLOOKUP(C$12,Sheet2!$E$2:$F$8,2,FALSE)=WEEKDAY(DATE(Year,MONTH($B$11),1)),1,0)),IF(B17&gt;=1,B17+1,IF(VLOOKUP(C$12,Sheet2!$E$2:$F$8,2,FALSE)=WEEKDAY(DATE(Year,MONTH($B$11),1)),1,0)),0)&lt;C15,0,IF(DAY(EOMONTH(DATE(Year,MONTH($B$11),1),0))&gt;IF(B17&gt;=1,B17,IF(VLOOKUP(C$12,Sheet2!$E$2:$F$8,2,FALSE)=WEEKDAY(DATE(Year,MONTH($B$11),1)),1,0)),IF(B17&gt;=1,B17+1,IF(VLOOKUP(C$12,Sheet2!$E$2:$F$8,2,FALSE)=WEEKDAY(DATE(Year,MONTH($B$11),1)),1,0)),0))</f>
        <v>28</v>
      </c>
      <c r="D17" s="2">
        <f>IF(IF(DAY(EOMONTH(DATE(Year,MONTH($B$11),1),0))&gt;IF(C17&gt;=1,C17,IF(VLOOKUP(D$12,Sheet2!$E$2:$F$8,2,FALSE)=WEEKDAY(DATE(Year,MONTH($B$11),1)),1,0)),IF(C17&gt;=1,C17+1,IF(VLOOKUP(D$12,Sheet2!$E$2:$F$8,2,FALSE)=WEEKDAY(DATE(Year,MONTH($B$11),1)),1,0)),0)&lt;D15,0,IF(DAY(EOMONTH(DATE(Year,MONTH($B$11),1),0))&gt;IF(C17&gt;=1,C17,IF(VLOOKUP(D$12,Sheet2!$E$2:$F$8,2,FALSE)=WEEKDAY(DATE(Year,MONTH($B$11),1)),1,0)),IF(C17&gt;=1,C17+1,IF(VLOOKUP(D$12,Sheet2!$E$2:$F$8,2,FALSE)=WEEKDAY(DATE(Year,MONTH($B$11),1)),1,0)),0))</f>
        <v>0</v>
      </c>
      <c r="E17" s="2">
        <f>IF(IF(DAY(EOMONTH(DATE(Year,MONTH($B$11),1),0))&gt;IF(D17&gt;=1,D17,IF(VLOOKUP(E$12,Sheet2!$E$2:$F$8,2,FALSE)=WEEKDAY(DATE(Year,MONTH($B$11),1)),1,0)),IF(D17&gt;=1,D17+1,IF(VLOOKUP(E$12,Sheet2!$E$2:$F$8,2,FALSE)=WEEKDAY(DATE(Year,MONTH($B$11),1)),1,0)),0)&lt;E15,0,IF(DAY(EOMONTH(DATE(Year,MONTH($B$11),1),0))&gt;IF(D17&gt;=1,D17,IF(VLOOKUP(E$12,Sheet2!$E$2:$F$8,2,FALSE)=WEEKDAY(DATE(Year,MONTH($B$11),1)),1,0)),IF(D17&gt;=1,D17+1,IF(VLOOKUP(E$12,Sheet2!$E$2:$F$8,2,FALSE)=WEEKDAY(DATE(Year,MONTH($B$11),1)),1,0)),0))</f>
        <v>0</v>
      </c>
      <c r="F17" s="2">
        <f>IF(IF(DAY(EOMONTH(DATE(Year,MONTH($B$11),1),0))&gt;IF(E17&gt;=1,E17,IF(VLOOKUP(F$12,Sheet2!$E$2:$F$8,2,FALSE)=WEEKDAY(DATE(Year,MONTH($B$11),1)),1,0)),IF(E17&gt;=1,E17+1,IF(VLOOKUP(F$12,Sheet2!$E$2:$F$8,2,FALSE)=WEEKDAY(DATE(Year,MONTH($B$11),1)),1,0)),0)&lt;F15,0,IF(DAY(EOMONTH(DATE(Year,MONTH($B$11),1),0))&gt;IF(E17&gt;=1,E17,IF(VLOOKUP(F$12,Sheet2!$E$2:$F$8,2,FALSE)=WEEKDAY(DATE(Year,MONTH($B$11),1)),1,0)),IF(E17&gt;=1,E17+1,IF(VLOOKUP(F$12,Sheet2!$E$2:$F$8,2,FALSE)=WEEKDAY(DATE(Year,MONTH($B$11),1)),1,0)),0))</f>
        <v>0</v>
      </c>
      <c r="G17" s="2">
        <f>IF(IF(DAY(EOMONTH(DATE(Year,MONTH($B$11),1),0))&gt;IF(F17&gt;=1,F17,IF(VLOOKUP(G$12,Sheet2!$E$2:$F$8,2,FALSE)=WEEKDAY(DATE(Year,MONTH($B$11),1)),1,0)),IF(F17&gt;=1,F17+1,IF(VLOOKUP(G$12,Sheet2!$E$2:$F$8,2,FALSE)=WEEKDAY(DATE(Year,MONTH($B$11),1)),1,0)),0)&lt;G15,0,IF(DAY(EOMONTH(DATE(Year,MONTH($B$11),1),0))&gt;IF(F17&gt;=1,F17,IF(VLOOKUP(G$12,Sheet2!$E$2:$F$8,2,FALSE)=WEEKDAY(DATE(Year,MONTH($B$11),1)),1,0)),IF(F17&gt;=1,F17+1,IF(VLOOKUP(G$12,Sheet2!$E$2:$F$8,2,FALSE)=WEEKDAY(DATE(Year,MONTH($B$11),1)),1,0)),0))</f>
        <v>0</v>
      </c>
      <c r="H17" s="3">
        <f>IF(IF(DAY(EOMONTH(DATE(Year,MONTH($B$11),1),0))&gt;IF(G17&gt;=1,G17,IF(VLOOKUP(H$12,Sheet2!$E$2:$F$8,2,FALSE)=WEEKDAY(DATE(Year,MONTH($B$11),1)),1,0)),IF(G17&gt;=1,G17+1,IF(VLOOKUP(H$12,Sheet2!$E$2:$F$8,2,FALSE)=WEEKDAY(DATE(Year,MONTH($B$11),1)),1,0)),0)&lt;H15,0,IF(DAY(EOMONTH(DATE(Year,MONTH($B$11),1),0))&gt;IF(G17&gt;=1,G17,IF(VLOOKUP(H$12,Sheet2!$E$2:$F$8,2,FALSE)=WEEKDAY(DATE(Year,MONTH($B$11),1)),1,0)),IF(G17&gt;=1,G17+1,IF(VLOOKUP(H$12,Sheet2!$E$2:$F$8,2,FALSE)=WEEKDAY(DATE(Year,MONTH($B$11),1)),1,0)),0))</f>
        <v>0</v>
      </c>
      <c r="I17"/>
      <c r="J17" s="1">
        <f>IF(IF(DAY(EOMONTH(DATE(YEAR($J$11),MONTH($J$11),1),0))&gt;IF(P16&gt;=1,P16,IF(VLOOKUP(J$12,Sheet2!$E$2:$F$8,2,FALSE)=WEEKDAY(DATE(YEAR($J$11),MONTH($J$11),1)),1,0)),IF(P16&gt;=1,P16+1,IF(VLOOKUP(J$12,Sheet2!$E$2:$F$8,2,FALSE)=WEEKDAY(DATE(Year,MONTH($J$11),1)),1,0)),0)&lt;J15,0,IF(DAY(EOMONTH(DATE(YEAR($J$11),MONTH($J$11),1),0))&gt;IF(P16&gt;=1,P16,IF(VLOOKUP(J$12,Sheet2!$E$2:$F$8,2,FALSE)=WEEKDAY(DATE(YEAR($J$11),MONTH($J$11),1)),1,0)),IF(P16&gt;=1,P16+1,IF(VLOOKUP(J$12,Sheet2!$E$2:$F$8,2,FALSE)=WEEKDAY(DATE(YEAR($J$11),MONTH($J$11),1)),1,0)),0))</f>
        <v>27</v>
      </c>
      <c r="K17" s="2">
        <f>IF(IF(DAY(EOMONTH(DATE(Year,MONTH($J$11),1),0))&gt;IF(J17&gt;=1,J17,IF(VLOOKUP(K$12,Sheet2!$E$2:$F$8,2,FALSE)=WEEKDAY(DATE(Year,MONTH($J$11),1)),1,0)),IF(J17&gt;=1,J17+1,IF(VLOOKUP(K$12,Sheet2!$E$2:$F$8,2,FALSE)=WEEKDAY(DATE(Year,MONTH($J$11),1)),1,0)),0)&lt;K15,0,IF(DAY(EOMONTH(DATE(Year,MONTH($J$11),1),0))&gt;IF(J17&gt;=1,J17,IF(VLOOKUP(K$12,Sheet2!$E$2:$F$8,2,FALSE)=WEEKDAY(DATE(Year,MONTH($J$11),1)),1,0)),IF(J17&gt;=1,J17+1,IF(VLOOKUP(K$12,Sheet2!$E$2:$F$8,2,FALSE)=WEEKDAY(DATE(Year,MONTH($J$11),1)),1,0)),0))</f>
        <v>28</v>
      </c>
      <c r="L17" s="2">
        <f>IF(IF(DAY(EOMONTH(DATE(Year,MONTH($J$11),1),0))&gt;IF(K17&gt;=1,K17,IF(VLOOKUP(L$12,Sheet2!$E$2:$F$8,2,FALSE)=WEEKDAY(DATE(Year,MONTH($J$11),1)),1,0)),IF(K17&gt;=1,K17+1,IF(VLOOKUP(L$12,Sheet2!$E$2:$F$8,2,FALSE)=WEEKDAY(DATE(Year,MONTH($J$11),1)),1,0)),0)&lt;L15,0,IF(DAY(EOMONTH(DATE(Year,MONTH($J$11),1),0))&gt;IF(K17&gt;=1,K17,IF(VLOOKUP(L$12,Sheet2!$E$2:$F$8,2,FALSE)=WEEKDAY(DATE(Year,MONTH($J$11),1)),1,0)),IF(K17&gt;=1,K17+1,IF(VLOOKUP(L$12,Sheet2!$E$2:$F$8,2,FALSE)=WEEKDAY(DATE(Year,MONTH($J$11),1)),1,0)),0))</f>
        <v>29</v>
      </c>
      <c r="M17" s="2">
        <f>IF(IF(DAY(EOMONTH(DATE(Year,MONTH($J$11),1),0))&gt;IF(L17&gt;=1,L17,IF(VLOOKUP(M$12,Sheet2!$E$2:$F$8,2,FALSE)=WEEKDAY(DATE(Year,MONTH($J$11),1)),1,0)),IF(L17&gt;=1,L17+1,IF(VLOOKUP(M$12,Sheet2!$E$2:$F$8,2,FALSE)=WEEKDAY(DATE(Year,MONTH($J$11),1)),1,0)),0)&lt;M15,0,IF(DAY(EOMONTH(DATE(Year,MONTH($J$11),1),0))&gt;IF(L17&gt;=1,L17,IF(VLOOKUP(M$12,Sheet2!$E$2:$F$8,2,FALSE)=WEEKDAY(DATE(Year,MONTH($J$11),1)),1,0)),IF(L17&gt;=1,L17+1,IF(VLOOKUP(M$12,Sheet2!$E$2:$F$8,2,FALSE)=WEEKDAY(DATE(Year,MONTH($J$11),1)),1,0)),0))</f>
        <v>30</v>
      </c>
      <c r="N17" s="2">
        <f>IF(IF(DAY(EOMONTH(DATE(Year,MONTH($J$11),1),0))&gt;IF(M17&gt;=1,M17,IF(VLOOKUP(N$12,Sheet2!$E$2:$F$8,2,FALSE)=WEEKDAY(DATE(Year,MONTH($J$11),1)),1,0)),IF(M17&gt;=1,M17+1,IF(VLOOKUP(N$12,Sheet2!$E$2:$F$8,2,FALSE)=WEEKDAY(DATE(Year,MONTH($J$11),1)),1,0)),0)&lt;N15,0,IF(DAY(EOMONTH(DATE(Year,MONTH($J$11),1),0))&gt;IF(M17&gt;=1,M17,IF(VLOOKUP(N$12,Sheet2!$E$2:$F$8,2,FALSE)=WEEKDAY(DATE(Year,MONTH($J$11),1)),1,0)),IF(M17&gt;=1,M17+1,IF(VLOOKUP(N$12,Sheet2!$E$2:$F$8,2,FALSE)=WEEKDAY(DATE(Year,MONTH($J$11),1)),1,0)),0))</f>
        <v>31</v>
      </c>
      <c r="O17" s="2">
        <f>IF(IF(DAY(EOMONTH(DATE(Year,MONTH($J$11),1),0))&gt;IF(N17&gt;=1,N17,IF(VLOOKUP(O$12,Sheet2!$E$2:$F$8,2,FALSE)=WEEKDAY(DATE(Year,MONTH($J$11),1)),1,0)),IF(N17&gt;=1,N17+1,IF(VLOOKUP(O$12,Sheet2!$E$2:$F$8,2,FALSE)=WEEKDAY(DATE(Year,MONTH($J$11),1)),1,0)),0)&lt;O15,0,IF(DAY(EOMONTH(DATE(Year,MONTH($J$11),1),0))&gt;IF(N17&gt;=1,N17,IF(VLOOKUP(O$12,Sheet2!$E$2:$F$8,2,FALSE)=WEEKDAY(DATE(Year,MONTH($J$11),1)),1,0)),IF(N17&gt;=1,N17+1,IF(VLOOKUP(O$12,Sheet2!$E$2:$F$8,2,FALSE)=WEEKDAY(DATE(Year,MONTH($J$11),1)),1,0)),0))</f>
        <v>0</v>
      </c>
      <c r="P17" s="3">
        <f>IF(IF(DAY(EOMONTH(DATE(Year,MONTH($J$11),1),0))&gt;IF(O17&gt;=1,O17,IF(VLOOKUP(P$12,Sheet2!$E$2:$F$8,2,FALSE)=WEEKDAY(DATE(Year,MONTH($J$11),1)),1,0)),IF(O17&gt;=1,O17+1,IF(VLOOKUP(P$12,Sheet2!$E$2:$F$8,2,FALSE)=WEEKDAY(DATE(Year,MONTH($J$11),1)),1,0)),0)&lt;P15,0,IF(DAY(EOMONTH(DATE(Year,MONTH($J$11),1),0))&gt;IF(O17&gt;=1,O17,IF(VLOOKUP(P$12,Sheet2!$E$2:$F$8,2,FALSE)=WEEKDAY(DATE(Year,MONTH($J$11),1)),1,0)),IF(O17&gt;=1,O17+1,IF(VLOOKUP(P$12,Sheet2!$E$2:$F$8,2,FALSE)=WEEKDAY(DATE(Year,MONTH($J$11),1)),1,0)),0))</f>
        <v>0</v>
      </c>
      <c r="Q17"/>
      <c r="R17" s="1">
        <f>IF(IF(DAY(EOMONTH(DATE(YEAR($R$11),MONTH($R$11),1),0))&gt;IF(X16&gt;=1,X16,IF(VLOOKUP(R$12,Sheet2!$E$2:$F$8,2,FALSE)=WEEKDAY(DATE(YEAR($R$11),MONTH($R$11),1)),1,0)),IF(X16&gt;=1,X16+1,IF(VLOOKUP(R$12,Sheet2!$E$2:$F$8,2,FALSE)=WEEKDAY(DATE(Year,MONTH($R$11),1)),1,0)),0)&lt;R15,0,IF(DAY(EOMONTH(DATE(YEAR($R$11),MONTH($R$11),1),0))&gt;IF(X16&gt;=1,X16,IF(VLOOKUP(R$12,Sheet2!$E$2:$F$8,2,FALSE)=WEEKDAY(DATE(YEAR($R$11),MONTH($R$11),1)),1,0)),IF(X16&gt;=1,X16+1,IF(VLOOKUP(R$12,Sheet2!$E$2:$F$8,2,FALSE)=WEEKDAY(DATE(YEAR($R$11),MONTH($R$11),1)),1,0)),0))</f>
        <v>24</v>
      </c>
      <c r="S17" s="2">
        <f>IF(IF(DAY(EOMONTH(DATE(Year,MONTH($R$11),1),0))&gt;IF(R17&gt;=1,R17,IF(VLOOKUP(S$12,Sheet2!$E$2:$F$8,2,FALSE)=WEEKDAY(DATE(Year,MONTH($R$11),1)),1,0)),IF(R17&gt;=1,R17+1,IF(VLOOKUP(S$12,Sheet2!$E$2:$F$8,2,FALSE)=WEEKDAY(DATE(Year,MONTH($R$11),1)),1,0)),0)&lt;S15,0,IF(DAY(EOMONTH(DATE(Year,MONTH($R$11),1),0))&gt;IF(R17&gt;=1,R17,IF(VLOOKUP(S$12,Sheet2!$E$2:$F$8,2,FALSE)=WEEKDAY(DATE(Year,MONTH($R$11),1)),1,0)),IF(R17&gt;=1,R17+1,IF(VLOOKUP(S$12,Sheet2!$E$2:$F$8,2,FALSE)=WEEKDAY(DATE(Year,MONTH($R$11),1)),1,0)),0))</f>
        <v>25</v>
      </c>
      <c r="T17" s="2">
        <f>IF(IF(DAY(EOMONTH(DATE(Year,MONTH($R$11),1),0))&gt;IF(S17&gt;=1,S17,IF(VLOOKUP(T$12,Sheet2!$E$2:$F$8,2,FALSE)=WEEKDAY(DATE(Year,MONTH($R$11),1)),1,0)),IF(S17&gt;=1,S17+1,IF(VLOOKUP(T$12,Sheet2!$E$2:$F$8,2,FALSE)=WEEKDAY(DATE(Year,MONTH($R$11),1)),1,0)),0)&lt;T15,0,IF(DAY(EOMONTH(DATE(Year,MONTH($R$11),1),0))&gt;IF(S17&gt;=1,S17,IF(VLOOKUP(T$12,Sheet2!$E$2:$F$8,2,FALSE)=WEEKDAY(DATE(Year,MONTH($R$11),1)),1,0)),IF(S17&gt;=1,S17+1,IF(VLOOKUP(T$12,Sheet2!$E$2:$F$8,2,FALSE)=WEEKDAY(DATE(Year,MONTH($R$11),1)),1,0)),0))</f>
        <v>26</v>
      </c>
      <c r="U17" s="2">
        <f>IF(IF(DAY(EOMONTH(DATE(Year,MONTH($R$11),1),0))&gt;IF(T17&gt;=1,T17,IF(VLOOKUP(U$12,Sheet2!$E$2:$F$8,2,FALSE)=WEEKDAY(DATE(Year,MONTH($R$11),1)),1,0)),IF(T17&gt;=1,T17+1,IF(VLOOKUP(U$12,Sheet2!$E$2:$F$8,2,FALSE)=WEEKDAY(DATE(Year,MONTH($R$11),1)),1,0)),0)&lt;U15,0,IF(DAY(EOMONTH(DATE(Year,MONTH($R$11),1),0))&gt;IF(T17&gt;=1,T17,IF(VLOOKUP(U$12,Sheet2!$E$2:$F$8,2,FALSE)=WEEKDAY(DATE(Year,MONTH($R$11),1)),1,0)),IF(T17&gt;=1,T17+1,IF(VLOOKUP(U$12,Sheet2!$E$2:$F$8,2,FALSE)=WEEKDAY(DATE(Year,MONTH($R$11),1)),1,0)),0))</f>
        <v>27</v>
      </c>
      <c r="V17" s="2">
        <f>IF(IF(DAY(EOMONTH(DATE(Year,MONTH($R$11),1),0))&gt;IF(U17&gt;=1,U17,IF(VLOOKUP(V$12,Sheet2!$E$2:$F$8,2,FALSE)=WEEKDAY(DATE(Year,MONTH($R$11),1)),1,0)),IF(U17&gt;=1,U17+1,IF(VLOOKUP(V$12,Sheet2!$E$2:$F$8,2,FALSE)=WEEKDAY(DATE(Year,MONTH($R$11),1)),1,0)),0)&lt;V15,0,IF(DAY(EOMONTH(DATE(Year,MONTH($R$11),1),0))&gt;IF(U17&gt;=1,U17,IF(VLOOKUP(V$12,Sheet2!$E$2:$F$8,2,FALSE)=WEEKDAY(DATE(Year,MONTH($R$11),1)),1,0)),IF(U17&gt;=1,U17+1,IF(VLOOKUP(V$12,Sheet2!$E$2:$F$8,2,FALSE)=WEEKDAY(DATE(Year,MONTH($R$11),1)),1,0)),0))</f>
        <v>28</v>
      </c>
      <c r="W17" s="2">
        <f>IF(IF(DAY(EOMONTH(DATE(Year,MONTH($R$11),1),0))&gt;IF(V17&gt;=1,V17,IF(VLOOKUP(W$12,Sheet2!$E$2:$F$8,2,FALSE)=WEEKDAY(DATE(Year,MONTH($R$11),1)),1,0)),IF(V17&gt;=1,V17+1,IF(VLOOKUP(W$12,Sheet2!$E$2:$F$8,2,FALSE)=WEEKDAY(DATE(Year,MONTH($R$11),1)),1,0)),0)&lt;W15,0,IF(DAY(EOMONTH(DATE(Year,MONTH($R$11),1),0))&gt;IF(V17&gt;=1,V17,IF(VLOOKUP(W$12,Sheet2!$E$2:$F$8,2,FALSE)=WEEKDAY(DATE(Year,MONTH($R$11),1)),1,0)),IF(V17&gt;=1,V17+1,IF(VLOOKUP(W$12,Sheet2!$E$2:$F$8,2,FALSE)=WEEKDAY(DATE(Year,MONTH($R$11),1)),1,0)),0))</f>
        <v>29</v>
      </c>
      <c r="X17" s="3">
        <f>IF(IF(DAY(EOMONTH(DATE(Year,MONTH($R$11),1),0))&gt;IF(W17&gt;=1,W17,IF(VLOOKUP(X$12,Sheet2!$E$2:$F$8,2,FALSE)=WEEKDAY(DATE(Year,MONTH($R$11),1)),1,0)),IF(W17&gt;=1,W17+1,IF(VLOOKUP(X$12,Sheet2!$E$2:$F$8,2,FALSE)=WEEKDAY(DATE(Year,MONTH($R$11),1)),1,0)),0)&lt;X15,0,IF(DAY(EOMONTH(DATE(Year,MONTH($R$11),1),0))&gt;IF(W17&gt;=1,W17,IF(VLOOKUP(X$12,Sheet2!$E$2:$F$8,2,FALSE)=WEEKDAY(DATE(Year,MONTH($R$11),1)),1,0)),IF(W17&gt;=1,W17+1,IF(VLOOKUP(X$12,Sheet2!$E$2:$F$8,2,FALSE)=WEEKDAY(DATE(Year,MONTH($R$11),1)),1,0)),0))</f>
        <v>30</v>
      </c>
    </row>
    <row r="18" spans="2:24" ht="12">
      <c r="B18" s="4">
        <f>IF(IF(DAY(EOMONTH(DATE(YEAR($B$11),MONTH($B$11),1),0))&gt;IF(H17&gt;=1,H17,IF(VLOOKUP(B$12,Sheet2!$E$2:$F$8,2,FALSE)=WEEKDAY(DATE(YEAR($B$11),MONTH($B$11),1)),1,0)),IF(H17&gt;=1,H17+1,IF(VLOOKUP(B$12,Sheet2!$E$2:$F$8,2,FALSE)=WEEKDAY(DATE(Year,MONTH($B$11),1)),1,0)),0)&lt;B16,0,IF(DAY(EOMONTH(DATE(YEAR($B$11),MONTH($B$11),1),0))&gt;IF(H17&gt;=1,H17,IF(VLOOKUP(B$12,Sheet2!$E$2:$F$8,2,FALSE)=WEEKDAY(DATE(YEAR($B$11),MONTH($B$11),1)),1,0)),IF(H17&gt;=1,H17+1,IF(VLOOKUP(B$12,Sheet2!$E$2:$F$8,2,FALSE)=WEEKDAY(DATE(YEAR($B$11),MONTH($B$11),1)),1,0)),0))</f>
        <v>0</v>
      </c>
      <c r="C18" s="5">
        <f>IF(IF(DAY(EOMONTH(DATE(Year,MONTH($B$11),1),0))&gt;IF(B18&gt;=1,B18,IF(VLOOKUP(C$12,Sheet2!$E$2:$F$8,2,FALSE)=WEEKDAY(DATE(Year,MONTH($B$11),1)),1,0)),IF(B18&gt;=1,B18+1,IF(VLOOKUP(C$12,Sheet2!$E$2:$F$8,2,FALSE)=WEEKDAY(DATE(Year,MONTH($B$11),1)),1,0)),0)&lt;C16,0,IF(DAY(EOMONTH(DATE(Year,MONTH($B$11),1),0))&gt;IF(B18&gt;=1,B18,IF(VLOOKUP(C$12,Sheet2!$E$2:$F$8,2,FALSE)=WEEKDAY(DATE(Year,MONTH($B$11),1)),1,0)),IF(B18&gt;=1,B18+1,IF(VLOOKUP(C$12,Sheet2!$E$2:$F$8,2,FALSE)=WEEKDAY(DATE(Year,MONTH($B$11),1)),1,0)),0))</f>
        <v>0</v>
      </c>
      <c r="D18" s="5">
        <f>IF(IF(DAY(EOMONTH(DATE(Year,MONTH($B$11),1),0))&gt;IF(C18&gt;=1,C18,IF(VLOOKUP(D$12,Sheet2!$E$2:$F$8,2,FALSE)=WEEKDAY(DATE(Year,MONTH($B$11),1)),1,0)),IF(C18&gt;=1,C18+1,IF(VLOOKUP(D$12,Sheet2!$E$2:$F$8,2,FALSE)=WEEKDAY(DATE(Year,MONTH($B$11),1)),1,0)),0)&lt;D16,0,IF(DAY(EOMONTH(DATE(Year,MONTH($B$11),1),0))&gt;IF(C18&gt;=1,C18,IF(VLOOKUP(D$12,Sheet2!$E$2:$F$8,2,FALSE)=WEEKDAY(DATE(Year,MONTH($B$11),1)),1,0)),IF(C18&gt;=1,C18+1,IF(VLOOKUP(D$12,Sheet2!$E$2:$F$8,2,FALSE)=WEEKDAY(DATE(Year,MONTH($B$11),1)),1,0)),0))</f>
        <v>0</v>
      </c>
      <c r="E18" s="5">
        <f>IF(IF(DAY(EOMONTH(DATE(Year,MONTH($B$11),1),0))&gt;IF(D18&gt;=1,D18,IF(VLOOKUP(E$12,Sheet2!$E$2:$F$8,2,FALSE)=WEEKDAY(DATE(Year,MONTH($B$11),1)),1,0)),IF(D18&gt;=1,D18+1,IF(VLOOKUP(E$12,Sheet2!$E$2:$F$8,2,FALSE)=WEEKDAY(DATE(Year,MONTH($B$11),1)),1,0)),0)&lt;E16,0,IF(DAY(EOMONTH(DATE(Year,MONTH($B$11),1),0))&gt;IF(D18&gt;=1,D18,IF(VLOOKUP(E$12,Sheet2!$E$2:$F$8,2,FALSE)=WEEKDAY(DATE(Year,MONTH($B$11),1)),1,0)),IF(D18&gt;=1,D18+1,IF(VLOOKUP(E$12,Sheet2!$E$2:$F$8,2,FALSE)=WEEKDAY(DATE(Year,MONTH($B$11),1)),1,0)),0))</f>
        <v>0</v>
      </c>
      <c r="F18" s="5">
        <f>IF(IF(DAY(EOMONTH(DATE(Year,MONTH($B$11),1),0))&gt;IF(E18&gt;=1,E18,IF(VLOOKUP(F$12,Sheet2!$E$2:$F$8,2,FALSE)=WEEKDAY(DATE(Year,MONTH($B$11),1)),1,0)),IF(E18&gt;=1,E18+1,IF(VLOOKUP(F$12,Sheet2!$E$2:$F$8,2,FALSE)=WEEKDAY(DATE(Year,MONTH($B$11),1)),1,0)),0)&lt;F16,0,IF(DAY(EOMONTH(DATE(Year,MONTH($B$11),1),0))&gt;IF(E18&gt;=1,E18,IF(VLOOKUP(F$12,Sheet2!$E$2:$F$8,2,FALSE)=WEEKDAY(DATE(Year,MONTH($B$11),1)),1,0)),IF(E18&gt;=1,E18+1,IF(VLOOKUP(F$12,Sheet2!$E$2:$F$8,2,FALSE)=WEEKDAY(DATE(Year,MONTH($B$11),1)),1,0)),0))</f>
        <v>0</v>
      </c>
      <c r="G18" s="5">
        <f>IF(IF(DAY(EOMONTH(DATE(Year,MONTH($B$11),1),0))&gt;IF(F18&gt;=1,F18,IF(VLOOKUP(G$12,Sheet2!$E$2:$F$8,2,FALSE)=WEEKDAY(DATE(Year,MONTH($B$11),1)),1,0)),IF(F18&gt;=1,F18+1,IF(VLOOKUP(G$12,Sheet2!$E$2:$F$8,2,FALSE)=WEEKDAY(DATE(Year,MONTH($B$11),1)),1,0)),0)&lt;G16,0,IF(DAY(EOMONTH(DATE(Year,MONTH($B$11),1),0))&gt;IF(F18&gt;=1,F18,IF(VLOOKUP(G$12,Sheet2!$E$2:$F$8,2,FALSE)=WEEKDAY(DATE(Year,MONTH($B$11),1)),1,0)),IF(F18&gt;=1,F18+1,IF(VLOOKUP(G$12,Sheet2!$E$2:$F$8,2,FALSE)=WEEKDAY(DATE(Year,MONTH($B$11),1)),1,0)),0))</f>
        <v>0</v>
      </c>
      <c r="H18" s="6">
        <f>IF(IF(DAY(EOMONTH(DATE(Year,MONTH($B$11),1),0))&gt;IF(G18&gt;=1,G18,IF(VLOOKUP(H$12,Sheet2!$E$2:$F$8,2,FALSE)=WEEKDAY(DATE(Year,MONTH($B$11),1)),1,0)),IF(G18&gt;=1,G18+1,IF(VLOOKUP(H$12,Sheet2!$E$2:$F$8,2,FALSE)=WEEKDAY(DATE(Year,MONTH($B$11),1)),1,0)),0)&lt;H16,0,IF(DAY(EOMONTH(DATE(Year,MONTH($B$11),1),0))&gt;IF(G18&gt;=1,G18,IF(VLOOKUP(H$12,Sheet2!$E$2:$F$8,2,FALSE)=WEEKDAY(DATE(Year,MONTH($B$11),1)),1,0)),IF(G18&gt;=1,G18+1,IF(VLOOKUP(H$12,Sheet2!$E$2:$F$8,2,FALSE)=WEEKDAY(DATE(Year,MONTH($B$11),1)),1,0)),0))</f>
        <v>0</v>
      </c>
      <c r="I18"/>
      <c r="J18" s="4">
        <f>IF(IF(DAY(EOMONTH(DATE(YEAR($J$11),MONTH($J$11),1),0))&gt;IF(P17&gt;=1,P17,IF(VLOOKUP(J$12,Sheet2!$E$2:$F$8,2,FALSE)=WEEKDAY(DATE(YEAR($J$11),MONTH($J$11),1)),1,0)),IF(P17&gt;=1,P17+1,IF(VLOOKUP(J$12,Sheet2!$E$2:$F$8,2,FALSE)=WEEKDAY(DATE(Year,MONTH($J$11),1)),1,0)),0)&lt;J16,0,IF(DAY(EOMONTH(DATE(YEAR($J$11),MONTH($J$11),1),0))&gt;IF(P17&gt;=1,P17,IF(VLOOKUP(J$12,Sheet2!$E$2:$F$8,2,FALSE)=WEEKDAY(DATE(YEAR($J$11),MONTH($J$11),1)),1,0)),IF(P17&gt;=1,P17+1,IF(VLOOKUP(J$12,Sheet2!$E$2:$F$8,2,FALSE)=WEEKDAY(DATE(YEAR($J$11),MONTH($J$11),1)),1,0)),0))</f>
        <v>0</v>
      </c>
      <c r="K18" s="5">
        <f>IF(IF(DAY(EOMONTH(DATE(Year,MONTH($J$11),1),0))&gt;IF(J18&gt;=1,J18,IF(VLOOKUP(K$12,Sheet2!$E$2:$F$8,2,FALSE)=WEEKDAY(DATE(Year,MONTH($J$11),1)),1,0)),IF(J18&gt;=1,J18+1,IF(VLOOKUP(K$12,Sheet2!$E$2:$F$8,2,FALSE)=WEEKDAY(DATE(Year,MONTH($J$11),1)),1,0)),0)&lt;K16,0,IF(DAY(EOMONTH(DATE(Year,MONTH($J$11),1),0))&gt;IF(J18&gt;=1,J18,IF(VLOOKUP(K$12,Sheet2!$E$2:$F$8,2,FALSE)=WEEKDAY(DATE(Year,MONTH($J$11),1)),1,0)),IF(J18&gt;=1,J18+1,IF(VLOOKUP(K$12,Sheet2!$E$2:$F$8,2,FALSE)=WEEKDAY(DATE(Year,MONTH($J$11),1)),1,0)),0))</f>
        <v>0</v>
      </c>
      <c r="L18" s="5">
        <f>IF(IF(DAY(EOMONTH(DATE(Year,MONTH($J$11),1),0))&gt;IF(K18&gt;=1,K18,IF(VLOOKUP(L$12,Sheet2!$E$2:$F$8,2,FALSE)=WEEKDAY(DATE(Year,MONTH($J$11),1)),1,0)),IF(K18&gt;=1,K18+1,IF(VLOOKUP(L$12,Sheet2!$E$2:$F$8,2,FALSE)=WEEKDAY(DATE(Year,MONTH($J$11),1)),1,0)),0)&lt;L16,0,IF(DAY(EOMONTH(DATE(Year,MONTH($J$11),1),0))&gt;IF(K18&gt;=1,K18,IF(VLOOKUP(L$12,Sheet2!$E$2:$F$8,2,FALSE)=WEEKDAY(DATE(Year,MONTH($J$11),1)),1,0)),IF(K18&gt;=1,K18+1,IF(VLOOKUP(L$12,Sheet2!$E$2:$F$8,2,FALSE)=WEEKDAY(DATE(Year,MONTH($J$11),1)),1,0)),0))</f>
        <v>0</v>
      </c>
      <c r="M18" s="5">
        <f>IF(IF(DAY(EOMONTH(DATE(Year,MONTH($J$11),1),0))&gt;IF(L18&gt;=1,L18,IF(VLOOKUP(M$12,Sheet2!$E$2:$F$8,2,FALSE)=WEEKDAY(DATE(Year,MONTH($J$11),1)),1,0)),IF(L18&gt;=1,L18+1,IF(VLOOKUP(M$12,Sheet2!$E$2:$F$8,2,FALSE)=WEEKDAY(DATE(Year,MONTH($J$11),1)),1,0)),0)&lt;M16,0,IF(DAY(EOMONTH(DATE(Year,MONTH($J$11),1),0))&gt;IF(L18&gt;=1,L18,IF(VLOOKUP(M$12,Sheet2!$E$2:$F$8,2,FALSE)=WEEKDAY(DATE(Year,MONTH($J$11),1)),1,0)),IF(L18&gt;=1,L18+1,IF(VLOOKUP(M$12,Sheet2!$E$2:$F$8,2,FALSE)=WEEKDAY(DATE(Year,MONTH($J$11),1)),1,0)),0))</f>
        <v>0</v>
      </c>
      <c r="N18" s="5">
        <f>IF(IF(DAY(EOMONTH(DATE(Year,MONTH($J$11),1),0))&gt;IF(M18&gt;=1,M18,IF(VLOOKUP(N$12,Sheet2!$E$2:$F$8,2,FALSE)=WEEKDAY(DATE(Year,MONTH($J$11),1)),1,0)),IF(M18&gt;=1,M18+1,IF(VLOOKUP(N$12,Sheet2!$E$2:$F$8,2,FALSE)=WEEKDAY(DATE(Year,MONTH($J$11),1)),1,0)),0)&lt;N16,0,IF(DAY(EOMONTH(DATE(Year,MONTH($J$11),1),0))&gt;IF(M18&gt;=1,M18,IF(VLOOKUP(N$12,Sheet2!$E$2:$F$8,2,FALSE)=WEEKDAY(DATE(Year,MONTH($J$11),1)),1,0)),IF(M18&gt;=1,M18+1,IF(VLOOKUP(N$12,Sheet2!$E$2:$F$8,2,FALSE)=WEEKDAY(DATE(Year,MONTH($J$11),1)),1,0)),0))</f>
        <v>0</v>
      </c>
      <c r="O18" s="5">
        <f>IF(IF(DAY(EOMONTH(DATE(Year,MONTH($J$11),1),0))&gt;IF(N18&gt;=1,N18,IF(VLOOKUP(O$12,Sheet2!$E$2:$F$8,2,FALSE)=WEEKDAY(DATE(Year,MONTH($J$11),1)),1,0)),IF(N18&gt;=1,N18+1,IF(VLOOKUP(O$12,Sheet2!$E$2:$F$8,2,FALSE)=WEEKDAY(DATE(Year,MONTH($J$11),1)),1,0)),0)&lt;O16,0,IF(DAY(EOMONTH(DATE(Year,MONTH($J$11),1),0))&gt;IF(N18&gt;=1,N18,IF(VLOOKUP(O$12,Sheet2!$E$2:$F$8,2,FALSE)=WEEKDAY(DATE(Year,MONTH($J$11),1)),1,0)),IF(N18&gt;=1,N18+1,IF(VLOOKUP(O$12,Sheet2!$E$2:$F$8,2,FALSE)=WEEKDAY(DATE(Year,MONTH($J$11),1)),1,0)),0))</f>
        <v>0</v>
      </c>
      <c r="P18" s="6">
        <f>IF(IF(DAY(EOMONTH(DATE(Year,MONTH($J$11),1),0))&gt;IF(O18&gt;=1,O18,IF(VLOOKUP(P$12,Sheet2!$E$2:$F$8,2,FALSE)=WEEKDAY(DATE(Year,MONTH($J$11),1)),1,0)),IF(O18&gt;=1,O18+1,IF(VLOOKUP(P$12,Sheet2!$E$2:$F$8,2,FALSE)=WEEKDAY(DATE(Year,MONTH($J$11),1)),1,0)),0)&lt;P16,0,IF(DAY(EOMONTH(DATE(Year,MONTH($J$11),1),0))&gt;IF(O18&gt;=1,O18,IF(VLOOKUP(P$12,Sheet2!$E$2:$F$8,2,FALSE)=WEEKDAY(DATE(Year,MONTH($J$11),1)),1,0)),IF(O18&gt;=1,O18+1,IF(VLOOKUP(P$12,Sheet2!$E$2:$F$8,2,FALSE)=WEEKDAY(DATE(Year,MONTH($J$11),1)),1,0)),0))</f>
        <v>0</v>
      </c>
      <c r="Q18"/>
      <c r="R18" s="4">
        <f>IF(IF(DAY(EOMONTH(DATE(YEAR($R$11),MONTH($R$11),1),0))&gt;IF(X17&gt;=1,X17,IF(VLOOKUP(R$12,Sheet2!$E$2:$F$8,2,FALSE)=WEEKDAY(DATE(YEAR($R$11),MONTH($R$11),1)),1,0)),IF(X17&gt;=1,X17+1,IF(VLOOKUP(R$12,Sheet2!$E$2:$F$8,2,FALSE)=WEEKDAY(DATE(Year,MONTH($R$11),1)),1,0)),0)&lt;R16,0,IF(DAY(EOMONTH(DATE(YEAR($R$11),MONTH($R$11),1),0))&gt;IF(X17&gt;=1,X17,IF(VLOOKUP(R$12,Sheet2!$E$2:$F$8,2,FALSE)=WEEKDAY(DATE(YEAR($R$11),MONTH($R$11),1)),1,0)),IF(X17&gt;=1,X17+1,IF(VLOOKUP(R$12,Sheet2!$E$2:$F$8,2,FALSE)=WEEKDAY(DATE(YEAR($R$11),MONTH($R$11),1)),1,0)),0))</f>
        <v>0</v>
      </c>
      <c r="S18" s="5">
        <f>IF(IF(DAY(EOMONTH(DATE(Year,MONTH($R$11),1),0))&gt;IF(R18&gt;=1,R18,IF(VLOOKUP(S$12,Sheet2!$E$2:$F$8,2,FALSE)=WEEKDAY(DATE(Year,MONTH($R$11),1)),1,0)),IF(R18&gt;=1,R18+1,IF(VLOOKUP(S$12,Sheet2!$E$2:$F$8,2,FALSE)=WEEKDAY(DATE(Year,MONTH($R$11),1)),1,0)),0)&lt;S16,0,IF(DAY(EOMONTH(DATE(Year,MONTH($R$11),1),0))&gt;IF(R18&gt;=1,R18,IF(VLOOKUP(S$12,Sheet2!$E$2:$F$8,2,FALSE)=WEEKDAY(DATE(Year,MONTH($R$11),1)),1,0)),IF(R18&gt;=1,R18+1,IF(VLOOKUP(S$12,Sheet2!$E$2:$F$8,2,FALSE)=WEEKDAY(DATE(Year,MONTH($R$11),1)),1,0)),0))</f>
        <v>0</v>
      </c>
      <c r="T18" s="5">
        <f>IF(IF(DAY(EOMONTH(DATE(Year,MONTH($R$11),1),0))&gt;IF(S18&gt;=1,S18,IF(VLOOKUP(T$12,Sheet2!$E$2:$F$8,2,FALSE)=WEEKDAY(DATE(Year,MONTH($R$11),1)),1,0)),IF(S18&gt;=1,S18+1,IF(VLOOKUP(T$12,Sheet2!$E$2:$F$8,2,FALSE)=WEEKDAY(DATE(Year,MONTH($R$11),1)),1,0)),0)&lt;T16,0,IF(DAY(EOMONTH(DATE(Year,MONTH($R$11),1),0))&gt;IF(S18&gt;=1,S18,IF(VLOOKUP(T$12,Sheet2!$E$2:$F$8,2,FALSE)=WEEKDAY(DATE(Year,MONTH($R$11),1)),1,0)),IF(S18&gt;=1,S18+1,IF(VLOOKUP(T$12,Sheet2!$E$2:$F$8,2,FALSE)=WEEKDAY(DATE(Year,MONTH($R$11),1)),1,0)),0))</f>
        <v>0</v>
      </c>
      <c r="U18" s="5">
        <f>IF(IF(DAY(EOMONTH(DATE(Year,MONTH($R$11),1),0))&gt;IF(T18&gt;=1,T18,IF(VLOOKUP(U$12,Sheet2!$E$2:$F$8,2,FALSE)=WEEKDAY(DATE(Year,MONTH($R$11),1)),1,0)),IF(T18&gt;=1,T18+1,IF(VLOOKUP(U$12,Sheet2!$E$2:$F$8,2,FALSE)=WEEKDAY(DATE(Year,MONTH($R$11),1)),1,0)),0)&lt;U16,0,IF(DAY(EOMONTH(DATE(Year,MONTH($R$11),1),0))&gt;IF(T18&gt;=1,T18,IF(VLOOKUP(U$12,Sheet2!$E$2:$F$8,2,FALSE)=WEEKDAY(DATE(Year,MONTH($R$11),1)),1,0)),IF(T18&gt;=1,T18+1,IF(VLOOKUP(U$12,Sheet2!$E$2:$F$8,2,FALSE)=WEEKDAY(DATE(Year,MONTH($R$11),1)),1,0)),0))</f>
        <v>0</v>
      </c>
      <c r="V18" s="5">
        <f>IF(IF(DAY(EOMONTH(DATE(Year,MONTH($R$11),1),0))&gt;IF(U18&gt;=1,U18,IF(VLOOKUP(V$12,Sheet2!$E$2:$F$8,2,FALSE)=WEEKDAY(DATE(Year,MONTH($R$11),1)),1,0)),IF(U18&gt;=1,U18+1,IF(VLOOKUP(V$12,Sheet2!$E$2:$F$8,2,FALSE)=WEEKDAY(DATE(Year,MONTH($R$11),1)),1,0)),0)&lt;V16,0,IF(DAY(EOMONTH(DATE(Year,MONTH($R$11),1),0))&gt;IF(U18&gt;=1,U18,IF(VLOOKUP(V$12,Sheet2!$E$2:$F$8,2,FALSE)=WEEKDAY(DATE(Year,MONTH($R$11),1)),1,0)),IF(U18&gt;=1,U18+1,IF(VLOOKUP(V$12,Sheet2!$E$2:$F$8,2,FALSE)=WEEKDAY(DATE(Year,MONTH($R$11),1)),1,0)),0))</f>
        <v>0</v>
      </c>
      <c r="W18" s="5">
        <f>IF(IF(DAY(EOMONTH(DATE(Year,MONTH($R$11),1),0))&gt;IF(V18&gt;=1,V18,IF(VLOOKUP(W$12,Sheet2!$E$2:$F$8,2,FALSE)=WEEKDAY(DATE(Year,MONTH($R$11),1)),1,0)),IF(V18&gt;=1,V18+1,IF(VLOOKUP(W$12,Sheet2!$E$2:$F$8,2,FALSE)=WEEKDAY(DATE(Year,MONTH($R$11),1)),1,0)),0)&lt;W16,0,IF(DAY(EOMONTH(DATE(Year,MONTH($R$11),1),0))&gt;IF(V18&gt;=1,V18,IF(VLOOKUP(W$12,Sheet2!$E$2:$F$8,2,FALSE)=WEEKDAY(DATE(Year,MONTH($R$11),1)),1,0)),IF(V18&gt;=1,V18+1,IF(VLOOKUP(W$12,Sheet2!$E$2:$F$8,2,FALSE)=WEEKDAY(DATE(Year,MONTH($R$11),1)),1,0)),0))</f>
        <v>0</v>
      </c>
      <c r="X18" s="6">
        <f>IF(IF(DAY(EOMONTH(DATE(Year,MONTH($R$11),1),0))&gt;IF(W18&gt;=1,W18,IF(VLOOKUP(X$12,Sheet2!$E$2:$F$8,2,FALSE)=WEEKDAY(DATE(Year,MONTH($R$11),1)),1,0)),IF(W18&gt;=1,W18+1,IF(VLOOKUP(X$12,Sheet2!$E$2:$F$8,2,FALSE)=WEEKDAY(DATE(Year,MONTH($R$11),1)),1,0)),0)&lt;X16,0,IF(DAY(EOMONTH(DATE(Year,MONTH($R$11),1),0))&gt;IF(W18&gt;=1,W18,IF(VLOOKUP(X$12,Sheet2!$E$2:$F$8,2,FALSE)=WEEKDAY(DATE(Year,MONTH($R$11),1)),1,0)),IF(W18&gt;=1,W18+1,IF(VLOOKUP(X$12,Sheet2!$E$2:$F$8,2,FALSE)=WEEKDAY(DATE(Year,MONTH($R$11),1)),1,0)),0))</f>
        <v>0</v>
      </c>
    </row>
    <row r="19" spans="2:24" ht="12" thickBot="1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2:24" ht="12" thickBot="1">
      <c r="B20" s="30">
        <f>DATE(YEAR(R11),MONTH(R11)+1,1)</f>
        <v>40664</v>
      </c>
      <c r="C20" s="31"/>
      <c r="D20" s="31"/>
      <c r="E20" s="31"/>
      <c r="F20" s="31"/>
      <c r="G20" s="31"/>
      <c r="H20" s="32"/>
      <c r="I20"/>
      <c r="J20" s="30">
        <f>DATE(YEAR(B20),MONTH(B20)+1,1)</f>
        <v>40695</v>
      </c>
      <c r="K20" s="31"/>
      <c r="L20" s="31"/>
      <c r="M20" s="31"/>
      <c r="N20" s="31"/>
      <c r="O20" s="31"/>
      <c r="P20" s="32"/>
      <c r="Q20"/>
      <c r="R20" s="30">
        <f>DATE(YEAR(J20),MONTH(J20)+1,1)</f>
        <v>40725</v>
      </c>
      <c r="S20" s="31"/>
      <c r="T20" s="31"/>
      <c r="U20" s="31"/>
      <c r="V20" s="31"/>
      <c r="W20" s="31"/>
      <c r="X20" s="32"/>
    </row>
    <row r="21" spans="2:24" ht="12">
      <c r="B21" s="11" t="s">
        <v>19</v>
      </c>
      <c r="C21" s="12" t="s">
        <v>20</v>
      </c>
      <c r="D21" s="12" t="s">
        <v>21</v>
      </c>
      <c r="E21" s="12" t="s">
        <v>22</v>
      </c>
      <c r="F21" s="12" t="s">
        <v>23</v>
      </c>
      <c r="G21" s="12" t="s">
        <v>24</v>
      </c>
      <c r="H21" s="13" t="s">
        <v>25</v>
      </c>
      <c r="I21"/>
      <c r="J21" s="11" t="s">
        <v>19</v>
      </c>
      <c r="K21" s="12" t="s">
        <v>20</v>
      </c>
      <c r="L21" s="12" t="s">
        <v>21</v>
      </c>
      <c r="M21" s="12" t="s">
        <v>22</v>
      </c>
      <c r="N21" s="12" t="s">
        <v>23</v>
      </c>
      <c r="O21" s="12" t="s">
        <v>24</v>
      </c>
      <c r="P21" s="13" t="s">
        <v>25</v>
      </c>
      <c r="Q21"/>
      <c r="R21" s="11" t="s">
        <v>19</v>
      </c>
      <c r="S21" s="12" t="s">
        <v>20</v>
      </c>
      <c r="T21" s="12" t="s">
        <v>21</v>
      </c>
      <c r="U21" s="12" t="s">
        <v>22</v>
      </c>
      <c r="V21" s="12" t="s">
        <v>23</v>
      </c>
      <c r="W21" s="12" t="s">
        <v>24</v>
      </c>
      <c r="X21" s="13" t="s">
        <v>25</v>
      </c>
    </row>
    <row r="22" spans="2:24" ht="12">
      <c r="B22" s="10">
        <f>IF(VLOOKUP(B$12,Sheet2!$E$2:$F$8,2,FALSE)=WEEKDAY(DATE(YEAR(B$20),MONTH($B$20),1)),1,0)</f>
        <v>1</v>
      </c>
      <c r="C22" s="8">
        <f>IF(DAY(EOMONTH(DATE(YEAR($B$20),MONTH($B$20),1),0))&gt;IF(B22&gt;=1,B22,IF(VLOOKUP(C$12,Sheet2!$E$2:$F$8,2,FALSE)=WEEKDAY(DATE(YEAR($B$20),MONTH($B$20),1)),1,0)),IF(B22&gt;=1,B22+1,IF(VLOOKUP(C$12,Sheet2!$E$2:$F$8,2,FALSE)=WEEKDAY(DATE(YEAR($B$20),MONTH($B$20),1)),1,0)),0)</f>
        <v>2</v>
      </c>
      <c r="D22" s="8">
        <f>IF(DAY(EOMONTH(DATE(YEAR($B$20),MONTH($B$20),1),0))&gt;IF(C22&gt;=1,C22,IF(VLOOKUP(D$12,Sheet2!$E$2:$F$8,2,FALSE)=WEEKDAY(DATE(YEAR($B$20),MONTH($B$20),1)),1,0)),IF(C22&gt;=1,C22+1,IF(VLOOKUP(D$12,Sheet2!$E$2:$F$8,2,FALSE)=WEEKDAY(DATE(YEAR($B$20),MONTH($B$20),1)),1,0)),0)</f>
        <v>3</v>
      </c>
      <c r="E22" s="8">
        <f>IF(DAY(EOMONTH(DATE(YEAR($B$20),MONTH($B$20),1),0))&gt;IF(D22&gt;=1,D22,IF(VLOOKUP(E$12,Sheet2!$E$2:$F$8,2,FALSE)=WEEKDAY(DATE(YEAR($B$20),MONTH($B$20),1)),1,0)),IF(D22&gt;=1,D22+1,IF(VLOOKUP(E$12,Sheet2!$E$2:$F$8,2,FALSE)=WEEKDAY(DATE(YEAR($B$20),MONTH($B$20),1)),1,0)),0)</f>
        <v>4</v>
      </c>
      <c r="F22" s="8">
        <f>IF(DAY(EOMONTH(DATE(YEAR($B$20),MONTH($B$20),1),0))&gt;IF(E22&gt;=1,E22,IF(VLOOKUP(F$12,Sheet2!$E$2:$F$8,2,FALSE)=WEEKDAY(DATE(YEAR($B$20),MONTH($B$20),1)),1,0)),IF(E22&gt;=1,E22+1,IF(VLOOKUP(F$12,Sheet2!$E$2:$F$8,2,FALSE)=WEEKDAY(DATE(YEAR($B$20),MONTH($B$20),1)),1,0)),0)</f>
        <v>5</v>
      </c>
      <c r="G22" s="8">
        <f>IF(DAY(EOMONTH(DATE(YEAR($B$20),MONTH($B$20),1),0))&gt;IF(F22&gt;=1,F22,IF(VLOOKUP(G$12,Sheet2!$E$2:$F$8,2,FALSE)=WEEKDAY(DATE(YEAR($B$20),MONTH($B$20),1)),1,0)),IF(F22&gt;=1,F22+1,IF(VLOOKUP(G$12,Sheet2!$E$2:$F$8,2,FALSE)=WEEKDAY(DATE(YEAR($B$20),MONTH($B$20),1)),1,0)),0)</f>
        <v>6</v>
      </c>
      <c r="H22" s="9">
        <f>IF(DAY(EOMONTH(DATE(YEAR($B$20),MONTH($B$20),1),0))&gt;IF(G22&gt;=1,G22,IF(VLOOKUP(H$12,Sheet2!$E$2:$F$8,2,FALSE)=WEEKDAY(DATE(YEAR($B$20),MONTH($B$20),1)),1,0)),IF(G22&gt;=1,G22+1,IF(VLOOKUP(H$12,Sheet2!$E$2:$F$8,2,FALSE)=WEEKDAY(DATE(YEAR($B$20),MONTH($B$20),1)),1,0)),0)</f>
        <v>7</v>
      </c>
      <c r="I22"/>
      <c r="J22" s="10">
        <f>IF(VLOOKUP(J$12,Sheet2!$E$2:$F$8,2,FALSE)=WEEKDAY(DATE(YEAR(J$20),MONTH($J$20),1)),1,0)</f>
        <v>0</v>
      </c>
      <c r="K22" s="8">
        <f>IF(DAY(EOMONTH(DATE(YEAR($J$20),MONTH($J$20),1),0))&gt;IF(J22&gt;=1,J22,IF(VLOOKUP(K$12,Sheet2!$E$2:$F$8,2,FALSE)=WEEKDAY(DATE(YEAR($J$20),MONTH($J$20),1)),1,0)),IF(J22&gt;=1,J22+1,IF(VLOOKUP(K$12,Sheet2!$E$2:$F$8,2,FALSE)=WEEKDAY(DATE(YEAR($J$20),MONTH($J$20),1)),1,0)),0)</f>
        <v>0</v>
      </c>
      <c r="L22" s="8">
        <f>IF(DAY(EOMONTH(DATE(YEAR($J$20),MONTH($J$20),1),0))&gt;IF(K22&gt;=1,K22,IF(VLOOKUP(L$12,Sheet2!$E$2:$F$8,2,FALSE)=WEEKDAY(DATE(YEAR($J$20),MONTH($J$20),1)),1,0)),IF(K22&gt;=1,K22+1,IF(VLOOKUP(L$12,Sheet2!$E$2:$F$8,2,FALSE)=WEEKDAY(DATE(YEAR($J$20),MONTH($J$20),1)),1,0)),0)</f>
        <v>0</v>
      </c>
      <c r="M22" s="8">
        <f>IF(DAY(EOMONTH(DATE(YEAR($J$20),MONTH($J$20),1),0))&gt;IF(L22&gt;=1,L22,IF(VLOOKUP(M$12,Sheet2!$E$2:$F$8,2,FALSE)=WEEKDAY(DATE(YEAR($J$20),MONTH($J$20),1)),1,0)),IF(L22&gt;=1,L22+1,IF(VLOOKUP(M$12,Sheet2!$E$2:$F$8,2,FALSE)=WEEKDAY(DATE(YEAR($J$20),MONTH($J$20),1)),1,0)),0)</f>
        <v>1</v>
      </c>
      <c r="N22" s="8">
        <f>IF(DAY(EOMONTH(DATE(YEAR($J$20),MONTH($J$20),1),0))&gt;IF(M22&gt;=1,M22,IF(VLOOKUP(N$12,Sheet2!$E$2:$F$8,2,FALSE)=WEEKDAY(DATE(YEAR($J$20),MONTH($J$20),1)),1,0)),IF(M22&gt;=1,M22+1,IF(VLOOKUP(N$12,Sheet2!$E$2:$F$8,2,FALSE)=WEEKDAY(DATE(YEAR($J$20),MONTH($J$20),1)),1,0)),0)</f>
        <v>2</v>
      </c>
      <c r="O22" s="8">
        <f>IF(DAY(EOMONTH(DATE(YEAR($J$20),MONTH($J$20),1),0))&gt;IF(N22&gt;=1,N22,IF(VLOOKUP(O$12,Sheet2!$E$2:$F$8,2,FALSE)=WEEKDAY(DATE(YEAR($J$20),MONTH($J$20),1)),1,0)),IF(N22&gt;=1,N22+1,IF(VLOOKUP(O$12,Sheet2!$E$2:$F$8,2,FALSE)=WEEKDAY(DATE(YEAR($J$20),MONTH($J$20),1)),1,0)),0)</f>
        <v>3</v>
      </c>
      <c r="P22" s="9">
        <f>IF(DAY(EOMONTH(DATE(YEAR($J$20),MONTH($J$20),1),0))&gt;IF(O22&gt;=1,O22,IF(VLOOKUP(P$12,Sheet2!$E$2:$F$8,2,FALSE)=WEEKDAY(DATE(YEAR($J$20),MONTH($J$20),1)),1,0)),IF(O22&gt;=1,O22+1,IF(VLOOKUP(P$12,Sheet2!$E$2:$F$8,2,FALSE)=WEEKDAY(DATE(YEAR($J$20),MONTH($J$20),1)),1,0)),0)</f>
        <v>4</v>
      </c>
      <c r="Q22"/>
      <c r="R22" s="10">
        <f>IF(VLOOKUP(R$12,Sheet2!$E$2:$F$8,2,FALSE)=WEEKDAY(DATE(YEAR(R$20),MONTH($R$20),1)),1,0)</f>
        <v>0</v>
      </c>
      <c r="S22" s="8">
        <f>IF(DAY(EOMONTH(DATE(YEAR($R$20),MONTH($R$20),1),0))&gt;IF(R22&gt;=1,R22,IF(VLOOKUP(S$12,Sheet2!$E$2:$F$8,2,FALSE)=WEEKDAY(DATE(YEAR($R$20),MONTH($R$20),1)),1,0)),IF(R22&gt;=1,R22+1,IF(VLOOKUP(S$12,Sheet2!$E$2:$F$8,2,FALSE)=WEEKDAY(DATE(YEAR($R$20),MONTH($R$20),1)),1,0)),0)</f>
        <v>0</v>
      </c>
      <c r="T22" s="8">
        <f>IF(DAY(EOMONTH(DATE(YEAR($R$20),MONTH($R$20),1),0))&gt;IF(S22&gt;=1,S22,IF(VLOOKUP(T$12,Sheet2!$E$2:$F$8,2,FALSE)=WEEKDAY(DATE(YEAR($R$20),MONTH($R$20),1)),1,0)),IF(S22&gt;=1,S22+1,IF(VLOOKUP(T$12,Sheet2!$E$2:$F$8,2,FALSE)=WEEKDAY(DATE(YEAR($R$20),MONTH($R$20),1)),1,0)),0)</f>
        <v>0</v>
      </c>
      <c r="U22" s="8">
        <f>IF(DAY(EOMONTH(DATE(YEAR($R$20),MONTH($R$20),1),0))&gt;IF(T22&gt;=1,T22,IF(VLOOKUP(U$12,Sheet2!$E$2:$F$8,2,FALSE)=WEEKDAY(DATE(YEAR($R$20),MONTH($R$20),1)),1,0)),IF(T22&gt;=1,T22+1,IF(VLOOKUP(U$12,Sheet2!$E$2:$F$8,2,FALSE)=WEEKDAY(DATE(YEAR($R$20),MONTH($R$20),1)),1,0)),0)</f>
        <v>0</v>
      </c>
      <c r="V22" s="8">
        <f>IF(DAY(EOMONTH(DATE(YEAR($R$20),MONTH($R$20),1),0))&gt;IF(U22&gt;=1,U22,IF(VLOOKUP(V$12,Sheet2!$E$2:$F$8,2,FALSE)=WEEKDAY(DATE(YEAR($R$20),MONTH($R$20),1)),1,0)),IF(U22&gt;=1,U22+1,IF(VLOOKUP(V$12,Sheet2!$E$2:$F$8,2,FALSE)=WEEKDAY(DATE(YEAR($R$20),MONTH($R$20),1)),1,0)),0)</f>
        <v>0</v>
      </c>
      <c r="W22" s="8">
        <f>IF(DAY(EOMONTH(DATE(YEAR($R$20),MONTH($R$20),1),0))&gt;IF(V22&gt;=1,V22,IF(VLOOKUP(W$12,Sheet2!$E$2:$F$8,2,FALSE)=WEEKDAY(DATE(YEAR($R$20),MONTH($R$20),1)),1,0)),IF(V22&gt;=1,V22+1,IF(VLOOKUP(W$12,Sheet2!$E$2:$F$8,2,FALSE)=WEEKDAY(DATE(YEAR($R$20),MONTH($R$20),1)),1,0)),0)</f>
        <v>1</v>
      </c>
      <c r="X22" s="9">
        <f>IF(DAY(EOMONTH(DATE(YEAR($R$20),MONTH($R$20),1),0))&gt;IF(W22&gt;=1,W22,IF(VLOOKUP(X$12,Sheet2!$E$2:$F$8,2,FALSE)=WEEKDAY(DATE(YEAR($R$20),MONTH($R$20),1)),1,0)),IF(W22&gt;=1,W22+1,IF(VLOOKUP(X$12,Sheet2!$E$2:$F$8,2,FALSE)=WEEKDAY(DATE(YEAR($R$20),MONTH($R$20),1)),1,0)),0)</f>
        <v>2</v>
      </c>
    </row>
    <row r="23" spans="2:24" ht="12">
      <c r="B23" s="1">
        <f>IF(IF(DAY(EOMONTH(DATE(YEAR($B$20),MONTH($B$20),1),0))&gt;IF(H22&gt;=1,H22,IF(VLOOKUP(B$12,Sheet2!$E$2:$F$8,2,FALSE)=WEEKDAY(DATE(YEAR($B$20),MONTH($B$20),1)),1,0)),IF(H22&gt;=1,H22+1,IF(VLOOKUP(B$12,Sheet2!$E$2:$F$8,2,FALSE)=WEEKDAY(DATE(Year,MONTH($B$20),1)),1,0)),0)&lt;B$22,0,IF(DAY(EOMONTH(DATE(YEAR($B$20),MONTH($B$20),1),0))&gt;IF(H22&gt;=1,H22,IF(VLOOKUP(B$12,Sheet2!$E$2:$F$8,2,FALSE)=WEEKDAY(DATE(YEAR($B$20),MONTH($B$20),1)),1,0)),IF(H22&gt;=1,H22+1,IF(VLOOKUP(B$12,Sheet2!$E$2:$F$8,2,FALSE)=WEEKDAY(DATE(YEAR($B$20),MONTH($B$20),1)),1,0)),0))</f>
        <v>8</v>
      </c>
      <c r="C23" s="2">
        <f>IF(IF(DAY(EOMONTH(DATE(Year,MONTH($B$20),1),0))&gt;IF(B23&gt;=1,B23,IF(VLOOKUP(C$12,Sheet2!$E$2:$F$8,2,FALSE)=WEEKDAY(DATE(Year,MONTH($B$20),1)),1,0)),IF(B23&gt;=1,B23+1,IF(VLOOKUP(C$12,Sheet2!$E$2:$F$8,2,FALSE)=WEEKDAY(DATE(Year,MONTH($B$20),1)),1,0)),0)&lt;C22,0,IF(DAY(EOMONTH(DATE(Year,MONTH($B$20),1),0))&gt;IF(B23&gt;=1,B23,IF(VLOOKUP(C$12,Sheet2!$E$2:$F$8,2,FALSE)=WEEKDAY(DATE(Year,MONTH($B$20),1)),1,0)),IF(B23&gt;=1,B23+1,IF(VLOOKUP(C$12,Sheet2!$E$2:$F$8,2,FALSE)=WEEKDAY(DATE(Year,MONTH($B$20),1)),1,0)),0))</f>
        <v>9</v>
      </c>
      <c r="D23" s="2">
        <f>IF(IF(DAY(EOMONTH(DATE(Year,MONTH($B$20),1),0))&gt;IF(C23&gt;=1,C23,IF(VLOOKUP(D$12,Sheet2!$E$2:$F$8,2,FALSE)=WEEKDAY(DATE(Year,MONTH($B$20),1)),1,0)),IF(C23&gt;=1,C23+1,IF(VLOOKUP(D$12,Sheet2!$E$2:$F$8,2,FALSE)=WEEKDAY(DATE(Year,MONTH($B$20),1)),1,0)),0)&lt;D22,0,IF(DAY(EOMONTH(DATE(Year,MONTH($B$20),1),0))&gt;IF(C23&gt;=1,C23,IF(VLOOKUP(D$12,Sheet2!$E$2:$F$8,2,FALSE)=WEEKDAY(DATE(Year,MONTH($B$20),1)),1,0)),IF(C23&gt;=1,C23+1,IF(VLOOKUP(D$12,Sheet2!$E$2:$F$8,2,FALSE)=WEEKDAY(DATE(Year,MONTH($B$20),1)),1,0)),0))</f>
        <v>10</v>
      </c>
      <c r="E23" s="2">
        <f>IF(IF(DAY(EOMONTH(DATE(Year,MONTH($B$20),1),0))&gt;IF(D23&gt;=1,D23,IF(VLOOKUP(E$12,Sheet2!$E$2:$F$8,2,FALSE)=WEEKDAY(DATE(Year,MONTH($B$20),1)),1,0)),IF(D23&gt;=1,D23+1,IF(VLOOKUP(E$12,Sheet2!$E$2:$F$8,2,FALSE)=WEEKDAY(DATE(Year,MONTH($B$20),1)),1,0)),0)&lt;E22,0,IF(DAY(EOMONTH(DATE(Year,MONTH($B$20),1),0))&gt;IF(D23&gt;=1,D23,IF(VLOOKUP(E$12,Sheet2!$E$2:$F$8,2,FALSE)=WEEKDAY(DATE(Year,MONTH($B$20),1)),1,0)),IF(D23&gt;=1,D23+1,IF(VLOOKUP(E$12,Sheet2!$E$2:$F$8,2,FALSE)=WEEKDAY(DATE(Year,MONTH($B$20),1)),1,0)),0))</f>
        <v>11</v>
      </c>
      <c r="F23" s="2">
        <f>IF(IF(DAY(EOMONTH(DATE(Year,MONTH($B$20),1),0))&gt;IF(E23&gt;=1,E23,IF(VLOOKUP(F$12,Sheet2!$E$2:$F$8,2,FALSE)=WEEKDAY(DATE(Year,MONTH($B$20),1)),1,0)),IF(E23&gt;=1,E23+1,IF(VLOOKUP(F$12,Sheet2!$E$2:$F$8,2,FALSE)=WEEKDAY(DATE(Year,MONTH($B$20),1)),1,0)),0)&lt;F22,0,IF(DAY(EOMONTH(DATE(Year,MONTH($B$20),1),0))&gt;IF(E23&gt;=1,E23,IF(VLOOKUP(F$12,Sheet2!$E$2:$F$8,2,FALSE)=WEEKDAY(DATE(Year,MONTH($B$20),1)),1,0)),IF(E23&gt;=1,E23+1,IF(VLOOKUP(F$12,Sheet2!$E$2:$F$8,2,FALSE)=WEEKDAY(DATE(Year,MONTH($B$20),1)),1,0)),0))</f>
        <v>12</v>
      </c>
      <c r="G23" s="2">
        <f>IF(IF(DAY(EOMONTH(DATE(Year,MONTH($B$20),1),0))&gt;IF(F23&gt;=1,F23,IF(VLOOKUP(G$12,Sheet2!$E$2:$F$8,2,FALSE)=WEEKDAY(DATE(Year,MONTH($B$20),1)),1,0)),IF(F23&gt;=1,F23+1,IF(VLOOKUP(G$12,Sheet2!$E$2:$F$8,2,FALSE)=WEEKDAY(DATE(Year,MONTH($B$20),1)),1,0)),0)&lt;G22,0,IF(DAY(EOMONTH(DATE(Year,MONTH($B$20),1),0))&gt;IF(F23&gt;=1,F23,IF(VLOOKUP(G$12,Sheet2!$E$2:$F$8,2,FALSE)=WEEKDAY(DATE(Year,MONTH($B$20),1)),1,0)),IF(F23&gt;=1,F23+1,IF(VLOOKUP(G$12,Sheet2!$E$2:$F$8,2,FALSE)=WEEKDAY(DATE(Year,MONTH($B$20),1)),1,0)),0))</f>
        <v>13</v>
      </c>
      <c r="H23" s="3">
        <f>IF(IF(DAY(EOMONTH(DATE(Year,MONTH($B$20),1),0))&gt;IF(G23&gt;=1,G23,IF(VLOOKUP(H$12,Sheet2!$E$2:$F$8,2,FALSE)=WEEKDAY(DATE(Year,MONTH($B$20),1)),1,0)),IF(G23&gt;=1,G23+1,IF(VLOOKUP(H$12,Sheet2!$E$2:$F$8,2,FALSE)=WEEKDAY(DATE(Year,MONTH($B$20),1)),1,0)),0)&lt;H22,0,IF(DAY(EOMONTH(DATE(Year,MONTH($B$20),1),0))&gt;IF(G23&gt;=1,G23,IF(VLOOKUP(H$12,Sheet2!$E$2:$F$8,2,FALSE)=WEEKDAY(DATE(Year,MONTH($B$20),1)),1,0)),IF(G23&gt;=1,G23+1,IF(VLOOKUP(H$12,Sheet2!$E$2:$F$8,2,FALSE)=WEEKDAY(DATE(Year,MONTH($B$20),1)),1,0)),0))</f>
        <v>14</v>
      </c>
      <c r="I23"/>
      <c r="J23" s="1">
        <f>IF(IF(DAY(EOMONTH(DATE(YEAR($J$20),MONTH($J$20),1),0))&gt;IF(P22&gt;=1,P22,IF(VLOOKUP(J$12,Sheet2!$E$2:$F$8,2,FALSE)=WEEKDAY(DATE(YEAR($J$20),MONTH($J$20),1)),1,0)),IF(P22&gt;=1,P22+1,IF(VLOOKUP(J$12,Sheet2!$E$2:$F$8,2,FALSE)=WEEKDAY(DATE(Year,MONTH($J$20),1)),1,0)),0)&lt;J22,0,IF(DAY(EOMONTH(DATE(YEAR($J$20),MONTH($J$20),1),0))&gt;IF(P22&gt;=1,P22,IF(VLOOKUP(J$12,Sheet2!$E$2:$F$8,2,FALSE)=WEEKDAY(DATE(YEAR($J$20),MONTH($J$20),1)),1,0)),IF(P22&gt;=1,P22+1,IF(VLOOKUP(J$12,Sheet2!$E$2:$F$8,2,FALSE)=WEEKDAY(DATE(YEAR($J$20),MONTH($J$20),1)),1,0)),0))</f>
        <v>5</v>
      </c>
      <c r="K23" s="2">
        <f>IF(IF(DAY(EOMONTH(DATE(Year,MONTH($J$20),1),0))&gt;IF(J23&gt;=1,J23,IF(VLOOKUP(K$12,Sheet2!$E$2:$F$8,2,FALSE)=WEEKDAY(DATE(Year,MONTH($J$20),1)),1,0)),IF(J23&gt;=1,J23+1,IF(VLOOKUP(K$12,Sheet2!$E$2:$F$8,2,FALSE)=WEEKDAY(DATE(Year,MONTH($J$20),1)),1,0)),0)&lt;K22,0,IF(DAY(EOMONTH(DATE(Year,MONTH($J$20),1),0))&gt;IF(J23&gt;=1,J23,IF(VLOOKUP(K$12,Sheet2!$E$2:$F$8,2,FALSE)=WEEKDAY(DATE(Year,MONTH($J$20),1)),1,0)),IF(J23&gt;=1,J23+1,IF(VLOOKUP(K$12,Sheet2!$E$2:$F$8,2,FALSE)=WEEKDAY(DATE(Year,MONTH($J$20),1)),1,0)),0))</f>
        <v>6</v>
      </c>
      <c r="L23" s="2">
        <f>IF(IF(DAY(EOMONTH(DATE(Year,MONTH($J$20),1),0))&gt;IF(K23&gt;=1,K23,IF(VLOOKUP(L$12,Sheet2!$E$2:$F$8,2,FALSE)=WEEKDAY(DATE(Year,MONTH($J$20),1)),1,0)),IF(K23&gt;=1,K23+1,IF(VLOOKUP(L$12,Sheet2!$E$2:$F$8,2,FALSE)=WEEKDAY(DATE(Year,MONTH($J$20),1)),1,0)),0)&lt;L22,0,IF(DAY(EOMONTH(DATE(Year,MONTH($J$20),1),0))&gt;IF(K23&gt;=1,K23,IF(VLOOKUP(L$12,Sheet2!$E$2:$F$8,2,FALSE)=WEEKDAY(DATE(Year,MONTH($J$20),1)),1,0)),IF(K23&gt;=1,K23+1,IF(VLOOKUP(L$12,Sheet2!$E$2:$F$8,2,FALSE)=WEEKDAY(DATE(Year,MONTH($J$20),1)),1,0)),0))</f>
        <v>7</v>
      </c>
      <c r="M23" s="2">
        <f>IF(IF(DAY(EOMONTH(DATE(Year,MONTH($J$20),1),0))&gt;IF(L23&gt;=1,L23,IF(VLOOKUP(M$12,Sheet2!$E$2:$F$8,2,FALSE)=WEEKDAY(DATE(Year,MONTH($J$20),1)),1,0)),IF(L23&gt;=1,L23+1,IF(VLOOKUP(M$12,Sheet2!$E$2:$F$8,2,FALSE)=WEEKDAY(DATE(Year,MONTH($J$20),1)),1,0)),0)&lt;M22,0,IF(DAY(EOMONTH(DATE(Year,MONTH($J$20),1),0))&gt;IF(L23&gt;=1,L23,IF(VLOOKUP(M$12,Sheet2!$E$2:$F$8,2,FALSE)=WEEKDAY(DATE(Year,MONTH($J$20),1)),1,0)),IF(L23&gt;=1,L23+1,IF(VLOOKUP(M$12,Sheet2!$E$2:$F$8,2,FALSE)=WEEKDAY(DATE(Year,MONTH($J$20),1)),1,0)),0))</f>
        <v>8</v>
      </c>
      <c r="N23" s="2">
        <f>IF(IF(DAY(EOMONTH(DATE(Year,MONTH($J$20),1),0))&gt;IF(M23&gt;=1,M23,IF(VLOOKUP(N$12,Sheet2!$E$2:$F$8,2,FALSE)=WEEKDAY(DATE(Year,MONTH($J$20),1)),1,0)),IF(M23&gt;=1,M23+1,IF(VLOOKUP(N$12,Sheet2!$E$2:$F$8,2,FALSE)=WEEKDAY(DATE(Year,MONTH($J$20),1)),1,0)),0)&lt;N22,0,IF(DAY(EOMONTH(DATE(Year,MONTH($J$20),1),0))&gt;IF(M23&gt;=1,M23,IF(VLOOKUP(N$12,Sheet2!$E$2:$F$8,2,FALSE)=WEEKDAY(DATE(Year,MONTH($J$20),1)),1,0)),IF(M23&gt;=1,M23+1,IF(VLOOKUP(N$12,Sheet2!$E$2:$F$8,2,FALSE)=WEEKDAY(DATE(Year,MONTH($J$20),1)),1,0)),0))</f>
        <v>9</v>
      </c>
      <c r="O23" s="2">
        <f>IF(IF(DAY(EOMONTH(DATE(Year,MONTH($J$20),1),0))&gt;IF(N23&gt;=1,N23,IF(VLOOKUP(O$12,Sheet2!$E$2:$F$8,2,FALSE)=WEEKDAY(DATE(Year,MONTH($J$20),1)),1,0)),IF(N23&gt;=1,N23+1,IF(VLOOKUP(O$12,Sheet2!$E$2:$F$8,2,FALSE)=WEEKDAY(DATE(Year,MONTH($J$20),1)),1,0)),0)&lt;O22,0,IF(DAY(EOMONTH(DATE(Year,MONTH($J$20),1),0))&gt;IF(N23&gt;=1,N23,IF(VLOOKUP(O$12,Sheet2!$E$2:$F$8,2,FALSE)=WEEKDAY(DATE(Year,MONTH($J$20),1)),1,0)),IF(N23&gt;=1,N23+1,IF(VLOOKUP(O$12,Sheet2!$E$2:$F$8,2,FALSE)=WEEKDAY(DATE(Year,MONTH($J$20),1)),1,0)),0))</f>
        <v>10</v>
      </c>
      <c r="P23" s="3">
        <f>IF(IF(DAY(EOMONTH(DATE(Year,MONTH($J$20),1),0))&gt;IF(O23&gt;=1,O23,IF(VLOOKUP(P$12,Sheet2!$E$2:$F$8,2,FALSE)=WEEKDAY(DATE(Year,MONTH($J$20),1)),1,0)),IF(O23&gt;=1,O23+1,IF(VLOOKUP(P$12,Sheet2!$E$2:$F$8,2,FALSE)=WEEKDAY(DATE(Year,MONTH($J$20),1)),1,0)),0)&lt;P22,0,IF(DAY(EOMONTH(DATE(Year,MONTH($J$20),1),0))&gt;IF(O23&gt;=1,O23,IF(VLOOKUP(P$12,Sheet2!$E$2:$F$8,2,FALSE)=WEEKDAY(DATE(Year,MONTH($J$20),1)),1,0)),IF(O23&gt;=1,O23+1,IF(VLOOKUP(P$12,Sheet2!$E$2:$F$8,2,FALSE)=WEEKDAY(DATE(Year,MONTH($J$20),1)),1,0)),0))</f>
        <v>11</v>
      </c>
      <c r="Q23"/>
      <c r="R23" s="1">
        <f>IF(IF(DAY(EOMONTH(DATE(YEAR($R$20),MONTH($R$20),1),0))&gt;IF(X22&gt;=1,X22,IF(VLOOKUP(R$12,Sheet2!$E$2:$F$8,2,FALSE)=WEEKDAY(DATE(YEAR($R$20),MONTH($R$20),1)),1,0)),IF(X22&gt;=1,X22+1,IF(VLOOKUP(R$12,Sheet2!$E$2:$F$8,2,FALSE)=WEEKDAY(DATE(Year,MONTH($R$20),1)),1,0)),0)&lt;R22,0,IF(DAY(EOMONTH(DATE(YEAR($R$20),MONTH($R$20),1),0))&gt;IF(X22&gt;=1,X22,IF(VLOOKUP(R$12,Sheet2!$E$2:$F$8,2,FALSE)=WEEKDAY(DATE(YEAR($R$20),MONTH($R$20),1)),1,0)),IF(X22&gt;=1,X22+1,IF(VLOOKUP(R$12,Sheet2!$E$2:$F$8,2,FALSE)=WEEKDAY(DATE(YEAR($R$20),MONTH($R$20),1)),1,0)),0))</f>
        <v>3</v>
      </c>
      <c r="S23" s="2">
        <f>IF(IF(DAY(EOMONTH(DATE(Year,MONTH($R$20),1),0))&gt;IF(R23&gt;=1,R23,IF(VLOOKUP(S$12,Sheet2!$E$2:$F$8,2,FALSE)=WEEKDAY(DATE(Year,MONTH($R$20),1)),1,0)),IF(R23&gt;=1,R23+1,IF(VLOOKUP(S$12,Sheet2!$E$2:$F$8,2,FALSE)=WEEKDAY(DATE(Year,MONTH($R$20),1)),1,0)),0)&lt;S22,0,IF(DAY(EOMONTH(DATE(Year,MONTH($R$20),1),0))&gt;IF(R23&gt;=1,R23,IF(VLOOKUP(S$12,Sheet2!$E$2:$F$8,2,FALSE)=WEEKDAY(DATE(Year,MONTH($R$20),1)),1,0)),IF(R23&gt;=1,R23+1,IF(VLOOKUP(S$12,Sheet2!$E$2:$F$8,2,FALSE)=WEEKDAY(DATE(Year,MONTH($R$20),1)),1,0)),0))</f>
        <v>4</v>
      </c>
      <c r="T23" s="2">
        <f>IF(IF(DAY(EOMONTH(DATE(Year,MONTH($R$20),1),0))&gt;IF(S23&gt;=1,S23,IF(VLOOKUP(T$12,Sheet2!$E$2:$F$8,2,FALSE)=WEEKDAY(DATE(Year,MONTH($R$20),1)),1,0)),IF(S23&gt;=1,S23+1,IF(VLOOKUP(T$12,Sheet2!$E$2:$F$8,2,FALSE)=WEEKDAY(DATE(Year,MONTH($R$20),1)),1,0)),0)&lt;T22,0,IF(DAY(EOMONTH(DATE(Year,MONTH($R$20),1),0))&gt;IF(S23&gt;=1,S23,IF(VLOOKUP(T$12,Sheet2!$E$2:$F$8,2,FALSE)=WEEKDAY(DATE(Year,MONTH($R$20),1)),1,0)),IF(S23&gt;=1,S23+1,IF(VLOOKUP(T$12,Sheet2!$E$2:$F$8,2,FALSE)=WEEKDAY(DATE(Year,MONTH($R$20),1)),1,0)),0))</f>
        <v>5</v>
      </c>
      <c r="U23" s="2">
        <f>IF(IF(DAY(EOMONTH(DATE(Year,MONTH($R$20),1),0))&gt;IF(T23&gt;=1,T23,IF(VLOOKUP(U$12,Sheet2!$E$2:$F$8,2,FALSE)=WEEKDAY(DATE(Year,MONTH($R$20),1)),1,0)),IF(T23&gt;=1,T23+1,IF(VLOOKUP(U$12,Sheet2!$E$2:$F$8,2,FALSE)=WEEKDAY(DATE(Year,MONTH($R$20),1)),1,0)),0)&lt;U22,0,IF(DAY(EOMONTH(DATE(Year,MONTH($R$20),1),0))&gt;IF(T23&gt;=1,T23,IF(VLOOKUP(U$12,Sheet2!$E$2:$F$8,2,FALSE)=WEEKDAY(DATE(Year,MONTH($R$20),1)),1,0)),IF(T23&gt;=1,T23+1,IF(VLOOKUP(U$12,Sheet2!$E$2:$F$8,2,FALSE)=WEEKDAY(DATE(Year,MONTH($R$20),1)),1,0)),0))</f>
        <v>6</v>
      </c>
      <c r="V23" s="2">
        <f>IF(IF(DAY(EOMONTH(DATE(Year,MONTH($R$20),1),0))&gt;IF(U23&gt;=1,U23,IF(VLOOKUP(V$12,Sheet2!$E$2:$F$8,2,FALSE)=WEEKDAY(DATE(Year,MONTH($R$20),1)),1,0)),IF(U23&gt;=1,U23+1,IF(VLOOKUP(V$12,Sheet2!$E$2:$F$8,2,FALSE)=WEEKDAY(DATE(Year,MONTH($R$20),1)),1,0)),0)&lt;V22,0,IF(DAY(EOMONTH(DATE(Year,MONTH($R$20),1),0))&gt;IF(U23&gt;=1,U23,IF(VLOOKUP(V$12,Sheet2!$E$2:$F$8,2,FALSE)=WEEKDAY(DATE(Year,MONTH($R$20),1)),1,0)),IF(U23&gt;=1,U23+1,IF(VLOOKUP(V$12,Sheet2!$E$2:$F$8,2,FALSE)=WEEKDAY(DATE(Year,MONTH($R$20),1)),1,0)),0))</f>
        <v>7</v>
      </c>
      <c r="W23" s="2">
        <f>IF(IF(DAY(EOMONTH(DATE(Year,MONTH($R$20),1),0))&gt;IF(V23&gt;=1,V23,IF(VLOOKUP(W$12,Sheet2!$E$2:$F$8,2,FALSE)=WEEKDAY(DATE(Year,MONTH($R$20),1)),1,0)),IF(V23&gt;=1,V23+1,IF(VLOOKUP(W$12,Sheet2!$E$2:$F$8,2,FALSE)=WEEKDAY(DATE(Year,MONTH($R$20),1)),1,0)),0)&lt;W22,0,IF(DAY(EOMONTH(DATE(Year,MONTH($R$20),1),0))&gt;IF(V23&gt;=1,V23,IF(VLOOKUP(W$12,Sheet2!$E$2:$F$8,2,FALSE)=WEEKDAY(DATE(Year,MONTH($R$20),1)),1,0)),IF(V23&gt;=1,V23+1,IF(VLOOKUP(W$12,Sheet2!$E$2:$F$8,2,FALSE)=WEEKDAY(DATE(Year,MONTH($R$20),1)),1,0)),0))</f>
        <v>8</v>
      </c>
      <c r="X23" s="3">
        <f>IF(IF(DAY(EOMONTH(DATE(Year,MONTH($R$20),1),0))&gt;IF(W23&gt;=1,W23,IF(VLOOKUP(X$12,Sheet2!$E$2:$F$8,2,FALSE)=WEEKDAY(DATE(Year,MONTH($R$20),1)),1,0)),IF(W23&gt;=1,W23+1,IF(VLOOKUP(X$12,Sheet2!$E$2:$F$8,2,FALSE)=WEEKDAY(DATE(Year,MONTH($R$20),1)),1,0)),0)&lt;X22,0,IF(DAY(EOMONTH(DATE(Year,MONTH($R$20),1),0))&gt;IF(W23&gt;=1,W23,IF(VLOOKUP(X$12,Sheet2!$E$2:$F$8,2,FALSE)=WEEKDAY(DATE(Year,MONTH($R$20),1)),1,0)),IF(W23&gt;=1,W23+1,IF(VLOOKUP(X$12,Sheet2!$E$2:$F$8,2,FALSE)=WEEKDAY(DATE(Year,MONTH($R$20),1)),1,0)),0))</f>
        <v>9</v>
      </c>
    </row>
    <row r="24" spans="2:24" ht="12">
      <c r="B24" s="1">
        <f>IF(IF(DAY(EOMONTH(DATE(YEAR($B$20),MONTH($B$20),1),0))&gt;IF(H23&gt;=1,H23,IF(VLOOKUP(B$12,Sheet2!$E$2:$F$8,2,FALSE)=WEEKDAY(DATE(YEAR($B$20),MONTH($B$20),1)),1,0)),IF(H23&gt;=1,H23+1,IF(VLOOKUP(B$12,Sheet2!$E$2:$F$8,2,FALSE)=WEEKDAY(DATE(Year,MONTH($B$20),1)),1,0)),0)&lt;B$22,0,IF(DAY(EOMONTH(DATE(YEAR($B$20),MONTH($B$20),1),0))&gt;IF(H23&gt;=1,H23,IF(VLOOKUP(B$12,Sheet2!$E$2:$F$8,2,FALSE)=WEEKDAY(DATE(YEAR($B$20),MONTH($B$20),1)),1,0)),IF(H23&gt;=1,H23+1,IF(VLOOKUP(B$12,Sheet2!$E$2:$F$8,2,FALSE)=WEEKDAY(DATE(YEAR($B$20),MONTH($B$20),1)),1,0)),0))</f>
        <v>15</v>
      </c>
      <c r="C24" s="2">
        <f>IF(IF(DAY(EOMONTH(DATE(Year,MONTH($B$20),1),0))&gt;IF(B24&gt;=1,B24,IF(VLOOKUP(C$12,Sheet2!$E$2:$F$8,2,FALSE)=WEEKDAY(DATE(Year,MONTH($B$20),1)),1,0)),IF(B24&gt;=1,B24+1,IF(VLOOKUP(C$12,Sheet2!$E$2:$F$8,2,FALSE)=WEEKDAY(DATE(Year,MONTH($B$20),1)),1,0)),0)&lt;C22,0,IF(DAY(EOMONTH(DATE(Year,MONTH($B$20),1),0))&gt;IF(B24&gt;=1,B24,IF(VLOOKUP(C$12,Sheet2!$E$2:$F$8,2,FALSE)=WEEKDAY(DATE(Year,MONTH($B$20),1)),1,0)),IF(B24&gt;=1,B24+1,IF(VLOOKUP(C$12,Sheet2!$E$2:$F$8,2,FALSE)=WEEKDAY(DATE(Year,MONTH($B$20),1)),1,0)),0))</f>
        <v>16</v>
      </c>
      <c r="D24" s="2">
        <f>IF(IF(DAY(EOMONTH(DATE(Year,MONTH($B$20),1),0))&gt;IF(C24&gt;=1,C24,IF(VLOOKUP(D$12,Sheet2!$E$2:$F$8,2,FALSE)=WEEKDAY(DATE(Year,MONTH($B$20),1)),1,0)),IF(C24&gt;=1,C24+1,IF(VLOOKUP(D$12,Sheet2!$E$2:$F$8,2,FALSE)=WEEKDAY(DATE(Year,MONTH($B$20),1)),1,0)),0)&lt;D22,0,IF(DAY(EOMONTH(DATE(Year,MONTH($B$20),1),0))&gt;IF(C24&gt;=1,C24,IF(VLOOKUP(D$12,Sheet2!$E$2:$F$8,2,FALSE)=WEEKDAY(DATE(Year,MONTH($B$20),1)),1,0)),IF(C24&gt;=1,C24+1,IF(VLOOKUP(D$12,Sheet2!$E$2:$F$8,2,FALSE)=WEEKDAY(DATE(Year,MONTH($B$20),1)),1,0)),0))</f>
        <v>17</v>
      </c>
      <c r="E24" s="2">
        <f>IF(IF(DAY(EOMONTH(DATE(Year,MONTH($B$20),1),0))&gt;IF(D24&gt;=1,D24,IF(VLOOKUP(E$12,Sheet2!$E$2:$F$8,2,FALSE)=WEEKDAY(DATE(Year,MONTH($B$20),1)),1,0)),IF(D24&gt;=1,D24+1,IF(VLOOKUP(E$12,Sheet2!$E$2:$F$8,2,FALSE)=WEEKDAY(DATE(Year,MONTH($B$20),1)),1,0)),0)&lt;E22,0,IF(DAY(EOMONTH(DATE(Year,MONTH($B$20),1),0))&gt;IF(D24&gt;=1,D24,IF(VLOOKUP(E$12,Sheet2!$E$2:$F$8,2,FALSE)=WEEKDAY(DATE(Year,MONTH($B$20),1)),1,0)),IF(D24&gt;=1,D24+1,IF(VLOOKUP(E$12,Sheet2!$E$2:$F$8,2,FALSE)=WEEKDAY(DATE(Year,MONTH($B$20),1)),1,0)),0))</f>
        <v>18</v>
      </c>
      <c r="F24" s="2">
        <f>IF(IF(DAY(EOMONTH(DATE(Year,MONTH($B$20),1),0))&gt;IF(E24&gt;=1,E24,IF(VLOOKUP(F$12,Sheet2!$E$2:$F$8,2,FALSE)=WEEKDAY(DATE(Year,MONTH($B$20),1)),1,0)),IF(E24&gt;=1,E24+1,IF(VLOOKUP(F$12,Sheet2!$E$2:$F$8,2,FALSE)=WEEKDAY(DATE(Year,MONTH($B$20),1)),1,0)),0)&lt;F22,0,IF(DAY(EOMONTH(DATE(Year,MONTH($B$20),1),0))&gt;IF(E24&gt;=1,E24,IF(VLOOKUP(F$12,Sheet2!$E$2:$F$8,2,FALSE)=WEEKDAY(DATE(Year,MONTH($B$20),1)),1,0)),IF(E24&gt;=1,E24+1,IF(VLOOKUP(F$12,Sheet2!$E$2:$F$8,2,FALSE)=WEEKDAY(DATE(Year,MONTH($B$20),1)),1,0)),0))</f>
        <v>19</v>
      </c>
      <c r="G24" s="2">
        <f>IF(IF(DAY(EOMONTH(DATE(Year,MONTH($B$20),1),0))&gt;IF(F24&gt;=1,F24,IF(VLOOKUP(G$12,Sheet2!$E$2:$F$8,2,FALSE)=WEEKDAY(DATE(Year,MONTH($B$20),1)),1,0)),IF(F24&gt;=1,F24+1,IF(VLOOKUP(G$12,Sheet2!$E$2:$F$8,2,FALSE)=WEEKDAY(DATE(Year,MONTH($B$20),1)),1,0)),0)&lt;G22,0,IF(DAY(EOMONTH(DATE(Year,MONTH($B$20),1),0))&gt;IF(F24&gt;=1,F24,IF(VLOOKUP(G$12,Sheet2!$E$2:$F$8,2,FALSE)=WEEKDAY(DATE(Year,MONTH($B$20),1)),1,0)),IF(F24&gt;=1,F24+1,IF(VLOOKUP(G$12,Sheet2!$E$2:$F$8,2,FALSE)=WEEKDAY(DATE(Year,MONTH($B$20),1)),1,0)),0))</f>
        <v>20</v>
      </c>
      <c r="H24" s="3">
        <f>IF(IF(DAY(EOMONTH(DATE(Year,MONTH($B$20),1),0))&gt;IF(G24&gt;=1,G24,IF(VLOOKUP(H$12,Sheet2!$E$2:$F$8,2,FALSE)=WEEKDAY(DATE(Year,MONTH($B$20),1)),1,0)),IF(G24&gt;=1,G24+1,IF(VLOOKUP(H$12,Sheet2!$E$2:$F$8,2,FALSE)=WEEKDAY(DATE(Year,MONTH($B$20),1)),1,0)),0)&lt;H22,0,IF(DAY(EOMONTH(DATE(Year,MONTH($B$20),1),0))&gt;IF(G24&gt;=1,G24,IF(VLOOKUP(H$12,Sheet2!$E$2:$F$8,2,FALSE)=WEEKDAY(DATE(Year,MONTH($B$20),1)),1,0)),IF(G24&gt;=1,G24+1,IF(VLOOKUP(H$12,Sheet2!$E$2:$F$8,2,FALSE)=WEEKDAY(DATE(Year,MONTH($B$20),1)),1,0)),0))</f>
        <v>21</v>
      </c>
      <c r="I24"/>
      <c r="J24" s="1">
        <f>IF(IF(DAY(EOMONTH(DATE(YEAR($J$20),MONTH($J$20),1),0))&gt;IF(P23&gt;=1,P23,IF(VLOOKUP(J$12,Sheet2!$E$2:$F$8,2,FALSE)=WEEKDAY(DATE(YEAR($J$20),MONTH($J$20),1)),1,0)),IF(P23&gt;=1,P23+1,IF(VLOOKUP(J$12,Sheet2!$E$2:$F$8,2,FALSE)=WEEKDAY(DATE(Year,MONTH($J$20),1)),1,0)),0)&lt;J22,0,IF(DAY(EOMONTH(DATE(YEAR($J$20),MONTH($J$20),1),0))&gt;IF(P23&gt;=1,P23,IF(VLOOKUP(J$12,Sheet2!$E$2:$F$8,2,FALSE)=WEEKDAY(DATE(YEAR($J$20),MONTH($J$20),1)),1,0)),IF(P23&gt;=1,P23+1,IF(VLOOKUP(J$12,Sheet2!$E$2:$F$8,2,FALSE)=WEEKDAY(DATE(YEAR($J$20),MONTH($J$20),1)),1,0)),0))</f>
        <v>12</v>
      </c>
      <c r="K24" s="2">
        <f>IF(IF(DAY(EOMONTH(DATE(Year,MONTH($J$20),1),0))&gt;IF(J24&gt;=1,J24,IF(VLOOKUP(K$12,Sheet2!$E$2:$F$8,2,FALSE)=WEEKDAY(DATE(Year,MONTH($J$20),1)),1,0)),IF(J24&gt;=1,J24+1,IF(VLOOKUP(K$12,Sheet2!$E$2:$F$8,2,FALSE)=WEEKDAY(DATE(Year,MONTH($J$20),1)),1,0)),0)&lt;K22,0,IF(DAY(EOMONTH(DATE(Year,MONTH($J$20),1),0))&gt;IF(J24&gt;=1,J24,IF(VLOOKUP(K$12,Sheet2!$E$2:$F$8,2,FALSE)=WEEKDAY(DATE(Year,MONTH($J$20),1)),1,0)),IF(J24&gt;=1,J24+1,IF(VLOOKUP(K$12,Sheet2!$E$2:$F$8,2,FALSE)=WEEKDAY(DATE(Year,MONTH($J$20),1)),1,0)),0))</f>
        <v>13</v>
      </c>
      <c r="L24" s="2">
        <f>IF(IF(DAY(EOMONTH(DATE(Year,MONTH($J$20),1),0))&gt;IF(K24&gt;=1,K24,IF(VLOOKUP(L$12,Sheet2!$E$2:$F$8,2,FALSE)=WEEKDAY(DATE(Year,MONTH($J$20),1)),1,0)),IF(K24&gt;=1,K24+1,IF(VLOOKUP(L$12,Sheet2!$E$2:$F$8,2,FALSE)=WEEKDAY(DATE(Year,MONTH($J$20),1)),1,0)),0)&lt;L22,0,IF(DAY(EOMONTH(DATE(Year,MONTH($J$20),1),0))&gt;IF(K24&gt;=1,K24,IF(VLOOKUP(L$12,Sheet2!$E$2:$F$8,2,FALSE)=WEEKDAY(DATE(Year,MONTH($J$20),1)),1,0)),IF(K24&gt;=1,K24+1,IF(VLOOKUP(L$12,Sheet2!$E$2:$F$8,2,FALSE)=WEEKDAY(DATE(Year,MONTH($J$20),1)),1,0)),0))</f>
        <v>14</v>
      </c>
      <c r="M24" s="2">
        <f>IF(IF(DAY(EOMONTH(DATE(Year,MONTH($J$20),1),0))&gt;IF(L24&gt;=1,L24,IF(VLOOKUP(M$12,Sheet2!$E$2:$F$8,2,FALSE)=WEEKDAY(DATE(Year,MONTH($J$20),1)),1,0)),IF(L24&gt;=1,L24+1,IF(VLOOKUP(M$12,Sheet2!$E$2:$F$8,2,FALSE)=WEEKDAY(DATE(Year,MONTH($J$20),1)),1,0)),0)&lt;M22,0,IF(DAY(EOMONTH(DATE(Year,MONTH($J$20),1),0))&gt;IF(L24&gt;=1,L24,IF(VLOOKUP(M$12,Sheet2!$E$2:$F$8,2,FALSE)=WEEKDAY(DATE(Year,MONTH($J$20),1)),1,0)),IF(L24&gt;=1,L24+1,IF(VLOOKUP(M$12,Sheet2!$E$2:$F$8,2,FALSE)=WEEKDAY(DATE(Year,MONTH($J$20),1)),1,0)),0))</f>
        <v>15</v>
      </c>
      <c r="N24" s="2">
        <f>IF(IF(DAY(EOMONTH(DATE(Year,MONTH($J$20),1),0))&gt;IF(M24&gt;=1,M24,IF(VLOOKUP(N$12,Sheet2!$E$2:$F$8,2,FALSE)=WEEKDAY(DATE(Year,MONTH($J$20),1)),1,0)),IF(M24&gt;=1,M24+1,IF(VLOOKUP(N$12,Sheet2!$E$2:$F$8,2,FALSE)=WEEKDAY(DATE(Year,MONTH($J$20),1)),1,0)),0)&lt;N22,0,IF(DAY(EOMONTH(DATE(Year,MONTH($J$20),1),0))&gt;IF(M24&gt;=1,M24,IF(VLOOKUP(N$12,Sheet2!$E$2:$F$8,2,FALSE)=WEEKDAY(DATE(Year,MONTH($J$20),1)),1,0)),IF(M24&gt;=1,M24+1,IF(VLOOKUP(N$12,Sheet2!$E$2:$F$8,2,FALSE)=WEEKDAY(DATE(Year,MONTH($J$20),1)),1,0)),0))</f>
        <v>16</v>
      </c>
      <c r="O24" s="2">
        <f>IF(IF(DAY(EOMONTH(DATE(Year,MONTH($J$20),1),0))&gt;IF(N24&gt;=1,N24,IF(VLOOKUP(O$12,Sheet2!$E$2:$F$8,2,FALSE)=WEEKDAY(DATE(Year,MONTH($J$20),1)),1,0)),IF(N24&gt;=1,N24+1,IF(VLOOKUP(O$12,Sheet2!$E$2:$F$8,2,FALSE)=WEEKDAY(DATE(Year,MONTH($J$20),1)),1,0)),0)&lt;O22,0,IF(DAY(EOMONTH(DATE(Year,MONTH($J$20),1),0))&gt;IF(N24&gt;=1,N24,IF(VLOOKUP(O$12,Sheet2!$E$2:$F$8,2,FALSE)=WEEKDAY(DATE(Year,MONTH($J$20),1)),1,0)),IF(N24&gt;=1,N24+1,IF(VLOOKUP(O$12,Sheet2!$E$2:$F$8,2,FALSE)=WEEKDAY(DATE(Year,MONTH($J$20),1)),1,0)),0))</f>
        <v>17</v>
      </c>
      <c r="P24" s="3">
        <f>IF(IF(DAY(EOMONTH(DATE(Year,MONTH($J$20),1),0))&gt;IF(O24&gt;=1,O24,IF(VLOOKUP(P$12,Sheet2!$E$2:$F$8,2,FALSE)=WEEKDAY(DATE(Year,MONTH($J$20),1)),1,0)),IF(O24&gt;=1,O24+1,IF(VLOOKUP(P$12,Sheet2!$E$2:$F$8,2,FALSE)=WEEKDAY(DATE(Year,MONTH($J$20),1)),1,0)),0)&lt;P22,0,IF(DAY(EOMONTH(DATE(Year,MONTH($J$20),1),0))&gt;IF(O24&gt;=1,O24,IF(VLOOKUP(P$12,Sheet2!$E$2:$F$8,2,FALSE)=WEEKDAY(DATE(Year,MONTH($J$20),1)),1,0)),IF(O24&gt;=1,O24+1,IF(VLOOKUP(P$12,Sheet2!$E$2:$F$8,2,FALSE)=WEEKDAY(DATE(Year,MONTH($J$20),1)),1,0)),0))</f>
        <v>18</v>
      </c>
      <c r="Q24"/>
      <c r="R24" s="1">
        <f>IF(IF(DAY(EOMONTH(DATE(YEAR($R$20),MONTH($R$20),1),0))&gt;IF(X23&gt;=1,X23,IF(VLOOKUP(R$12,Sheet2!$E$2:$F$8,2,FALSE)=WEEKDAY(DATE(YEAR($R$20),MONTH($R$20),1)),1,0)),IF(X23&gt;=1,X23+1,IF(VLOOKUP(R$12,Sheet2!$E$2:$F$8,2,FALSE)=WEEKDAY(DATE(Year,MONTH($R$20),1)),1,0)),0)&lt;R22,0,IF(DAY(EOMONTH(DATE(YEAR($R$20),MONTH($R$20),1),0))&gt;IF(X23&gt;=1,X23,IF(VLOOKUP(R$12,Sheet2!$E$2:$F$8,2,FALSE)=WEEKDAY(DATE(YEAR($R$20),MONTH($R$20),1)),1,0)),IF(X23&gt;=1,X23+1,IF(VLOOKUP(R$12,Sheet2!$E$2:$F$8,2,FALSE)=WEEKDAY(DATE(YEAR($R$20),MONTH($R$20),1)),1,0)),0))</f>
        <v>10</v>
      </c>
      <c r="S24" s="2">
        <f>IF(IF(DAY(EOMONTH(DATE(Year,MONTH($R$20),1),0))&gt;IF(R24&gt;=1,R24,IF(VLOOKUP(S$12,Sheet2!$E$2:$F$8,2,FALSE)=WEEKDAY(DATE(Year,MONTH($R$20),1)),1,0)),IF(R24&gt;=1,R24+1,IF(VLOOKUP(S$12,Sheet2!$E$2:$F$8,2,FALSE)=WEEKDAY(DATE(Year,MONTH($R$20),1)),1,0)),0)&lt;S22,0,IF(DAY(EOMONTH(DATE(Year,MONTH($R$20),1),0))&gt;IF(R24&gt;=1,R24,IF(VLOOKUP(S$12,Sheet2!$E$2:$F$8,2,FALSE)=WEEKDAY(DATE(Year,MONTH($R$20),1)),1,0)),IF(R24&gt;=1,R24+1,IF(VLOOKUP(S$12,Sheet2!$E$2:$F$8,2,FALSE)=WEEKDAY(DATE(Year,MONTH($R$20),1)),1,0)),0))</f>
        <v>11</v>
      </c>
      <c r="T24" s="2">
        <f>IF(IF(DAY(EOMONTH(DATE(Year,MONTH($R$20),1),0))&gt;IF(S24&gt;=1,S24,IF(VLOOKUP(T$12,Sheet2!$E$2:$F$8,2,FALSE)=WEEKDAY(DATE(Year,MONTH($R$20),1)),1,0)),IF(S24&gt;=1,S24+1,IF(VLOOKUP(T$12,Sheet2!$E$2:$F$8,2,FALSE)=WEEKDAY(DATE(Year,MONTH($R$20),1)),1,0)),0)&lt;T22,0,IF(DAY(EOMONTH(DATE(Year,MONTH($R$20),1),0))&gt;IF(S24&gt;=1,S24,IF(VLOOKUP(T$12,Sheet2!$E$2:$F$8,2,FALSE)=WEEKDAY(DATE(Year,MONTH($R$20),1)),1,0)),IF(S24&gt;=1,S24+1,IF(VLOOKUP(T$12,Sheet2!$E$2:$F$8,2,FALSE)=WEEKDAY(DATE(Year,MONTH($R$20),1)),1,0)),0))</f>
        <v>12</v>
      </c>
      <c r="U24" s="2">
        <f>IF(IF(DAY(EOMONTH(DATE(Year,MONTH($R$20),1),0))&gt;IF(T24&gt;=1,T24,IF(VLOOKUP(U$12,Sheet2!$E$2:$F$8,2,FALSE)=WEEKDAY(DATE(Year,MONTH($R$20),1)),1,0)),IF(T24&gt;=1,T24+1,IF(VLOOKUP(U$12,Sheet2!$E$2:$F$8,2,FALSE)=WEEKDAY(DATE(Year,MONTH($R$20),1)),1,0)),0)&lt;U22,0,IF(DAY(EOMONTH(DATE(Year,MONTH($R$20),1),0))&gt;IF(T24&gt;=1,T24,IF(VLOOKUP(U$12,Sheet2!$E$2:$F$8,2,FALSE)=WEEKDAY(DATE(Year,MONTH($R$20),1)),1,0)),IF(T24&gt;=1,T24+1,IF(VLOOKUP(U$12,Sheet2!$E$2:$F$8,2,FALSE)=WEEKDAY(DATE(Year,MONTH($R$20),1)),1,0)),0))</f>
        <v>13</v>
      </c>
      <c r="V24" s="2">
        <f>IF(IF(DAY(EOMONTH(DATE(Year,MONTH($R$20),1),0))&gt;IF(U24&gt;=1,U24,IF(VLOOKUP(V$12,Sheet2!$E$2:$F$8,2,FALSE)=WEEKDAY(DATE(Year,MONTH($R$20),1)),1,0)),IF(U24&gt;=1,U24+1,IF(VLOOKUP(V$12,Sheet2!$E$2:$F$8,2,FALSE)=WEEKDAY(DATE(Year,MONTH($R$20),1)),1,0)),0)&lt;V22,0,IF(DAY(EOMONTH(DATE(Year,MONTH($R$20),1),0))&gt;IF(U24&gt;=1,U24,IF(VLOOKUP(V$12,Sheet2!$E$2:$F$8,2,FALSE)=WEEKDAY(DATE(Year,MONTH($R$20),1)),1,0)),IF(U24&gt;=1,U24+1,IF(VLOOKUP(V$12,Sheet2!$E$2:$F$8,2,FALSE)=WEEKDAY(DATE(Year,MONTH($R$20),1)),1,0)),0))</f>
        <v>14</v>
      </c>
      <c r="W24" s="2">
        <f>IF(IF(DAY(EOMONTH(DATE(Year,MONTH($R$20),1),0))&gt;IF(V24&gt;=1,V24,IF(VLOOKUP(W$12,Sheet2!$E$2:$F$8,2,FALSE)=WEEKDAY(DATE(Year,MONTH($R$20),1)),1,0)),IF(V24&gt;=1,V24+1,IF(VLOOKUP(W$12,Sheet2!$E$2:$F$8,2,FALSE)=WEEKDAY(DATE(Year,MONTH($R$20),1)),1,0)),0)&lt;W22,0,IF(DAY(EOMONTH(DATE(Year,MONTH($R$20),1),0))&gt;IF(V24&gt;=1,V24,IF(VLOOKUP(W$12,Sheet2!$E$2:$F$8,2,FALSE)=WEEKDAY(DATE(Year,MONTH($R$20),1)),1,0)),IF(V24&gt;=1,V24+1,IF(VLOOKUP(W$12,Sheet2!$E$2:$F$8,2,FALSE)=WEEKDAY(DATE(Year,MONTH($R$20),1)),1,0)),0))</f>
        <v>15</v>
      </c>
      <c r="X24" s="3">
        <f>IF(IF(DAY(EOMONTH(DATE(Year,MONTH($R$20),1),0))&gt;IF(W24&gt;=1,W24,IF(VLOOKUP(X$12,Sheet2!$E$2:$F$8,2,FALSE)=WEEKDAY(DATE(Year,MONTH($R$20),1)),1,0)),IF(W24&gt;=1,W24+1,IF(VLOOKUP(X$12,Sheet2!$E$2:$F$8,2,FALSE)=WEEKDAY(DATE(Year,MONTH($R$20),1)),1,0)),0)&lt;X22,0,IF(DAY(EOMONTH(DATE(Year,MONTH($R$20),1),0))&gt;IF(W24&gt;=1,W24,IF(VLOOKUP(X$12,Sheet2!$E$2:$F$8,2,FALSE)=WEEKDAY(DATE(Year,MONTH($R$20),1)),1,0)),IF(W24&gt;=1,W24+1,IF(VLOOKUP(X$12,Sheet2!$E$2:$F$8,2,FALSE)=WEEKDAY(DATE(Year,MONTH($R$20),1)),1,0)),0))</f>
        <v>16</v>
      </c>
    </row>
    <row r="25" spans="2:24" ht="12">
      <c r="B25" s="1">
        <f>IF(IF(DAY(EOMONTH(DATE(YEAR($B$20),MONTH($B$20),1),0))&gt;IF(H24&gt;=1,H24,IF(VLOOKUP(B$12,Sheet2!$E$2:$F$8,2,FALSE)=WEEKDAY(DATE(YEAR($B$20),MONTH($B$20),1)),1,0)),IF(H24&gt;=1,H24+1,IF(VLOOKUP(B$12,Sheet2!$E$2:$F$8,2,FALSE)=WEEKDAY(DATE(Year,MONTH($B$20),1)),1,0)),0)&lt;B$23,0,IF(DAY(EOMONTH(DATE(YEAR($B$20),MONTH($B$20),1),0))&gt;IF(H24&gt;=1,H24,IF(VLOOKUP(B$12,Sheet2!$E$2:$F$8,2,FALSE)=WEEKDAY(DATE(YEAR($B$20),MONTH($B$20),1)),1,0)),IF(H24&gt;=1,H24+1,IF(VLOOKUP(B$12,Sheet2!$E$2:$F$8,2,FALSE)=WEEKDAY(DATE(YEAR($B$20),MONTH($B$20),1)),1,0)),0))</f>
        <v>22</v>
      </c>
      <c r="C25" s="2">
        <f>IF(IF(DAY(EOMONTH(DATE(Year,MONTH($B$20),1),0))&gt;IF(B25&gt;=1,B25,IF(VLOOKUP(C$12,Sheet2!$E$2:$F$8,2,FALSE)=WEEKDAY(DATE(Year,MONTH($B$20),1)),1,0)),IF(B25&gt;=1,B25+1,IF(VLOOKUP(C$12,Sheet2!$E$2:$F$8,2,FALSE)=WEEKDAY(DATE(Year,MONTH($B$20),1)),1,0)),0)&lt;C23,0,IF(DAY(EOMONTH(DATE(Year,MONTH($B$20),1),0))&gt;IF(B25&gt;=1,B25,IF(VLOOKUP(C$12,Sheet2!$E$2:$F$8,2,FALSE)=WEEKDAY(DATE(Year,MONTH($B$20),1)),1,0)),IF(B25&gt;=1,B25+1,IF(VLOOKUP(C$12,Sheet2!$E$2:$F$8,2,FALSE)=WEEKDAY(DATE(Year,MONTH($B$20),1)),1,0)),0))</f>
        <v>23</v>
      </c>
      <c r="D25" s="2">
        <f>IF(IF(DAY(EOMONTH(DATE(Year,MONTH($B$20),1),0))&gt;IF(C25&gt;=1,C25,IF(VLOOKUP(D$12,Sheet2!$E$2:$F$8,2,FALSE)=WEEKDAY(DATE(Year,MONTH($B$20),1)),1,0)),IF(C25&gt;=1,C25+1,IF(VLOOKUP(D$12,Sheet2!$E$2:$F$8,2,FALSE)=WEEKDAY(DATE(Year,MONTH($B$20),1)),1,0)),0)&lt;D23,0,IF(DAY(EOMONTH(DATE(Year,MONTH($B$20),1),0))&gt;IF(C25&gt;=1,C25,IF(VLOOKUP(D$12,Sheet2!$E$2:$F$8,2,FALSE)=WEEKDAY(DATE(Year,MONTH($B$20),1)),1,0)),IF(C25&gt;=1,C25+1,IF(VLOOKUP(D$12,Sheet2!$E$2:$F$8,2,FALSE)=WEEKDAY(DATE(Year,MONTH($B$20),1)),1,0)),0))</f>
        <v>24</v>
      </c>
      <c r="E25" s="2">
        <f>IF(IF(DAY(EOMONTH(DATE(Year,MONTH($B$20),1),0))&gt;IF(D25&gt;=1,D25,IF(VLOOKUP(E$12,Sheet2!$E$2:$F$8,2,FALSE)=WEEKDAY(DATE(Year,MONTH($B$20),1)),1,0)),IF(D25&gt;=1,D25+1,IF(VLOOKUP(E$12,Sheet2!$E$2:$F$8,2,FALSE)=WEEKDAY(DATE(Year,MONTH($B$20),1)),1,0)),0)&lt;E23,0,IF(DAY(EOMONTH(DATE(Year,MONTH($B$20),1),0))&gt;IF(D25&gt;=1,D25,IF(VLOOKUP(E$12,Sheet2!$E$2:$F$8,2,FALSE)=WEEKDAY(DATE(Year,MONTH($B$20),1)),1,0)),IF(D25&gt;=1,D25+1,IF(VLOOKUP(E$12,Sheet2!$E$2:$F$8,2,FALSE)=WEEKDAY(DATE(Year,MONTH($B$20),1)),1,0)),0))</f>
        <v>25</v>
      </c>
      <c r="F25" s="2">
        <f>IF(IF(DAY(EOMONTH(DATE(Year,MONTH($B$20),1),0))&gt;IF(E25&gt;=1,E25,IF(VLOOKUP(F$12,Sheet2!$E$2:$F$8,2,FALSE)=WEEKDAY(DATE(Year,MONTH($B$20),1)),1,0)),IF(E25&gt;=1,E25+1,IF(VLOOKUP(F$12,Sheet2!$E$2:$F$8,2,FALSE)=WEEKDAY(DATE(Year,MONTH($B$20),1)),1,0)),0)&lt;F23,0,IF(DAY(EOMONTH(DATE(Year,MONTH($B$20),1),0))&gt;IF(E25&gt;=1,E25,IF(VLOOKUP(F$12,Sheet2!$E$2:$F$8,2,FALSE)=WEEKDAY(DATE(Year,MONTH($B$20),1)),1,0)),IF(E25&gt;=1,E25+1,IF(VLOOKUP(F$12,Sheet2!$E$2:$F$8,2,FALSE)=WEEKDAY(DATE(Year,MONTH($B$20),1)),1,0)),0))</f>
        <v>26</v>
      </c>
      <c r="G25" s="2">
        <f>IF(IF(DAY(EOMONTH(DATE(Year,MONTH($B$20),1),0))&gt;IF(F25&gt;=1,F25,IF(VLOOKUP(G$12,Sheet2!$E$2:$F$8,2,FALSE)=WEEKDAY(DATE(Year,MONTH($B$20),1)),1,0)),IF(F25&gt;=1,F25+1,IF(VLOOKUP(G$12,Sheet2!$E$2:$F$8,2,FALSE)=WEEKDAY(DATE(Year,MONTH($B$20),1)),1,0)),0)&lt;G23,0,IF(DAY(EOMONTH(DATE(Year,MONTH($B$20),1),0))&gt;IF(F25&gt;=1,F25,IF(VLOOKUP(G$12,Sheet2!$E$2:$F$8,2,FALSE)=WEEKDAY(DATE(Year,MONTH($B$20),1)),1,0)),IF(F25&gt;=1,F25+1,IF(VLOOKUP(G$12,Sheet2!$E$2:$F$8,2,FALSE)=WEEKDAY(DATE(Year,MONTH($B$20),1)),1,0)),0))</f>
        <v>27</v>
      </c>
      <c r="H25" s="3">
        <f>IF(IF(DAY(EOMONTH(DATE(Year,MONTH($B$20),1),0))&gt;IF(G25&gt;=1,G25,IF(VLOOKUP(H$12,Sheet2!$E$2:$F$8,2,FALSE)=WEEKDAY(DATE(Year,MONTH($B$20),1)),1,0)),IF(G25&gt;=1,G25+1,IF(VLOOKUP(H$12,Sheet2!$E$2:$F$8,2,FALSE)=WEEKDAY(DATE(Year,MONTH($B$20),1)),1,0)),0)&lt;H23,0,IF(DAY(EOMONTH(DATE(Year,MONTH($B$20),1),0))&gt;IF(G25&gt;=1,G25,IF(VLOOKUP(H$12,Sheet2!$E$2:$F$8,2,FALSE)=WEEKDAY(DATE(Year,MONTH($B$20),1)),1,0)),IF(G25&gt;=1,G25+1,IF(VLOOKUP(H$12,Sheet2!$E$2:$F$8,2,FALSE)=WEEKDAY(DATE(Year,MONTH($B$20),1)),1,0)),0))</f>
        <v>28</v>
      </c>
      <c r="I25"/>
      <c r="J25" s="1">
        <f>IF(IF(DAY(EOMONTH(DATE(YEAR($J$20),MONTH($J$20),1),0))&gt;IF(P24&gt;=1,P24,IF(VLOOKUP(J$12,Sheet2!$E$2:$F$8,2,FALSE)=WEEKDAY(DATE(YEAR($J$20),MONTH($J$20),1)),1,0)),IF(P24&gt;=1,P24+1,IF(VLOOKUP(J$12,Sheet2!$E$2:$F$8,2,FALSE)=WEEKDAY(DATE(Year,MONTH($J$20),1)),1,0)),0)&lt;J23,0,IF(DAY(EOMONTH(DATE(YEAR($J$20),MONTH($J$20),1),0))&gt;IF(P24&gt;=1,P24,IF(VLOOKUP(J$12,Sheet2!$E$2:$F$8,2,FALSE)=WEEKDAY(DATE(YEAR($J$20),MONTH($J$20),1)),1,0)),IF(P24&gt;=1,P24+1,IF(VLOOKUP(J$12,Sheet2!$E$2:$F$8,2,FALSE)=WEEKDAY(DATE(YEAR($J$20),MONTH($J$20),1)),1,0)),0))</f>
        <v>19</v>
      </c>
      <c r="K25" s="2">
        <f>IF(IF(DAY(EOMONTH(DATE(Year,MONTH($J$20),1),0))&gt;IF(J25&gt;=1,J25,IF(VLOOKUP(K$12,Sheet2!$E$2:$F$8,2,FALSE)=WEEKDAY(DATE(Year,MONTH($J$20),1)),1,0)),IF(J25&gt;=1,J25+1,IF(VLOOKUP(K$12,Sheet2!$E$2:$F$8,2,FALSE)=WEEKDAY(DATE(Year,MONTH($J$20),1)),1,0)),0)&lt;K23,0,IF(DAY(EOMONTH(DATE(Year,MONTH($J$20),1),0))&gt;IF(J25&gt;=1,J25,IF(VLOOKUP(K$12,Sheet2!$E$2:$F$8,2,FALSE)=WEEKDAY(DATE(Year,MONTH($J$20),1)),1,0)),IF(J25&gt;=1,J25+1,IF(VLOOKUP(K$12,Sheet2!$E$2:$F$8,2,FALSE)=WEEKDAY(DATE(Year,MONTH($J$20),1)),1,0)),0))</f>
        <v>20</v>
      </c>
      <c r="L25" s="2">
        <f>IF(IF(DAY(EOMONTH(DATE(Year,MONTH($J$20),1),0))&gt;IF(K25&gt;=1,K25,IF(VLOOKUP(L$12,Sheet2!$E$2:$F$8,2,FALSE)=WEEKDAY(DATE(Year,MONTH($J$20),1)),1,0)),IF(K25&gt;=1,K25+1,IF(VLOOKUP(L$12,Sheet2!$E$2:$F$8,2,FALSE)=WEEKDAY(DATE(Year,MONTH($J$20),1)),1,0)),0)&lt;L23,0,IF(DAY(EOMONTH(DATE(Year,MONTH($J$20),1),0))&gt;IF(K25&gt;=1,K25,IF(VLOOKUP(L$12,Sheet2!$E$2:$F$8,2,FALSE)=WEEKDAY(DATE(Year,MONTH($J$20),1)),1,0)),IF(K25&gt;=1,K25+1,IF(VLOOKUP(L$12,Sheet2!$E$2:$F$8,2,FALSE)=WEEKDAY(DATE(Year,MONTH($J$20),1)),1,0)),0))</f>
        <v>21</v>
      </c>
      <c r="M25" s="2">
        <f>IF(IF(DAY(EOMONTH(DATE(Year,MONTH($J$20),1),0))&gt;IF(L25&gt;=1,L25,IF(VLOOKUP(M$12,Sheet2!$E$2:$F$8,2,FALSE)=WEEKDAY(DATE(Year,MONTH($J$20),1)),1,0)),IF(L25&gt;=1,L25+1,IF(VLOOKUP(M$12,Sheet2!$E$2:$F$8,2,FALSE)=WEEKDAY(DATE(Year,MONTH($J$20),1)),1,0)),0)&lt;M23,0,IF(DAY(EOMONTH(DATE(Year,MONTH($J$20),1),0))&gt;IF(L25&gt;=1,L25,IF(VLOOKUP(M$12,Sheet2!$E$2:$F$8,2,FALSE)=WEEKDAY(DATE(Year,MONTH($J$20),1)),1,0)),IF(L25&gt;=1,L25+1,IF(VLOOKUP(M$12,Sheet2!$E$2:$F$8,2,FALSE)=WEEKDAY(DATE(Year,MONTH($J$20),1)),1,0)),0))</f>
        <v>22</v>
      </c>
      <c r="N25" s="2">
        <f>IF(IF(DAY(EOMONTH(DATE(Year,MONTH($J$20),1),0))&gt;IF(M25&gt;=1,M25,IF(VLOOKUP(N$12,Sheet2!$E$2:$F$8,2,FALSE)=WEEKDAY(DATE(Year,MONTH($J$20),1)),1,0)),IF(M25&gt;=1,M25+1,IF(VLOOKUP(N$12,Sheet2!$E$2:$F$8,2,FALSE)=WEEKDAY(DATE(Year,MONTH($J$20),1)),1,0)),0)&lt;N23,0,IF(DAY(EOMONTH(DATE(Year,MONTH($J$20),1),0))&gt;IF(M25&gt;=1,M25,IF(VLOOKUP(N$12,Sheet2!$E$2:$F$8,2,FALSE)=WEEKDAY(DATE(Year,MONTH($J$20),1)),1,0)),IF(M25&gt;=1,M25+1,IF(VLOOKUP(N$12,Sheet2!$E$2:$F$8,2,FALSE)=WEEKDAY(DATE(Year,MONTH($J$20),1)),1,0)),0))</f>
        <v>23</v>
      </c>
      <c r="O25" s="2">
        <f>IF(IF(DAY(EOMONTH(DATE(Year,MONTH($J$20),1),0))&gt;IF(N25&gt;=1,N25,IF(VLOOKUP(O$12,Sheet2!$E$2:$F$8,2,FALSE)=WEEKDAY(DATE(Year,MONTH($J$20),1)),1,0)),IF(N25&gt;=1,N25+1,IF(VLOOKUP(O$12,Sheet2!$E$2:$F$8,2,FALSE)=WEEKDAY(DATE(Year,MONTH($J$20),1)),1,0)),0)&lt;O23,0,IF(DAY(EOMONTH(DATE(Year,MONTH($J$20),1),0))&gt;IF(N25&gt;=1,N25,IF(VLOOKUP(O$12,Sheet2!$E$2:$F$8,2,FALSE)=WEEKDAY(DATE(Year,MONTH($J$20),1)),1,0)),IF(N25&gt;=1,N25+1,IF(VLOOKUP(O$12,Sheet2!$E$2:$F$8,2,FALSE)=WEEKDAY(DATE(Year,MONTH($J$20),1)),1,0)),0))</f>
        <v>24</v>
      </c>
      <c r="P25" s="3">
        <f>IF(IF(DAY(EOMONTH(DATE(Year,MONTH($J$20),1),0))&gt;IF(O25&gt;=1,O25,IF(VLOOKUP(P$12,Sheet2!$E$2:$F$8,2,FALSE)=WEEKDAY(DATE(Year,MONTH($J$20),1)),1,0)),IF(O25&gt;=1,O25+1,IF(VLOOKUP(P$12,Sheet2!$E$2:$F$8,2,FALSE)=WEEKDAY(DATE(Year,MONTH($J$20),1)),1,0)),0)&lt;P23,0,IF(DAY(EOMONTH(DATE(Year,MONTH($J$20),1),0))&gt;IF(O25&gt;=1,O25,IF(VLOOKUP(P$12,Sheet2!$E$2:$F$8,2,FALSE)=WEEKDAY(DATE(Year,MONTH($J$20),1)),1,0)),IF(O25&gt;=1,O25+1,IF(VLOOKUP(P$12,Sheet2!$E$2:$F$8,2,FALSE)=WEEKDAY(DATE(Year,MONTH($J$20),1)),1,0)),0))</f>
        <v>25</v>
      </c>
      <c r="Q25"/>
      <c r="R25" s="1">
        <f>IF(IF(DAY(EOMONTH(DATE(YEAR($R$20),MONTH($R$20),1),0))&gt;IF(X24&gt;=1,X24,IF(VLOOKUP(R$12,Sheet2!$E$2:$F$8,2,FALSE)=WEEKDAY(DATE(YEAR($R$20),MONTH($R$20),1)),1,0)),IF(X24&gt;=1,X24+1,IF(VLOOKUP(R$12,Sheet2!$E$2:$F$8,2,FALSE)=WEEKDAY(DATE(Year,MONTH($R$20),1)),1,0)),0)&lt;R23,0,IF(DAY(EOMONTH(DATE(YEAR($R$20),MONTH($R$20),1),0))&gt;IF(X24&gt;=1,X24,IF(VLOOKUP(R$12,Sheet2!$E$2:$F$8,2,FALSE)=WEEKDAY(DATE(YEAR($R$20),MONTH($R$20),1)),1,0)),IF(X24&gt;=1,X24+1,IF(VLOOKUP(R$12,Sheet2!$E$2:$F$8,2,FALSE)=WEEKDAY(DATE(YEAR($R$20),MONTH($R$20),1)),1,0)),0))</f>
        <v>17</v>
      </c>
      <c r="S25" s="2">
        <f>IF(IF(DAY(EOMONTH(DATE(Year,MONTH($R$20),1),0))&gt;IF(R25&gt;=1,R25,IF(VLOOKUP(S$12,Sheet2!$E$2:$F$8,2,FALSE)=WEEKDAY(DATE(Year,MONTH($R$20),1)),1,0)),IF(R25&gt;=1,R25+1,IF(VLOOKUP(S$12,Sheet2!$E$2:$F$8,2,FALSE)=WEEKDAY(DATE(Year,MONTH($R$20),1)),1,0)),0)&lt;S23,0,IF(DAY(EOMONTH(DATE(Year,MONTH($R$20),1),0))&gt;IF(R25&gt;=1,R25,IF(VLOOKUP(S$12,Sheet2!$E$2:$F$8,2,FALSE)=WEEKDAY(DATE(Year,MONTH($R$20),1)),1,0)),IF(R25&gt;=1,R25+1,IF(VLOOKUP(S$12,Sheet2!$E$2:$F$8,2,FALSE)=WEEKDAY(DATE(Year,MONTH($R$20),1)),1,0)),0))</f>
        <v>18</v>
      </c>
      <c r="T25" s="2">
        <f>IF(IF(DAY(EOMONTH(DATE(Year,MONTH($R$20),1),0))&gt;IF(S25&gt;=1,S25,IF(VLOOKUP(T$12,Sheet2!$E$2:$F$8,2,FALSE)=WEEKDAY(DATE(Year,MONTH($R$20),1)),1,0)),IF(S25&gt;=1,S25+1,IF(VLOOKUP(T$12,Sheet2!$E$2:$F$8,2,FALSE)=WEEKDAY(DATE(Year,MONTH($R$20),1)),1,0)),0)&lt;T23,0,IF(DAY(EOMONTH(DATE(Year,MONTH($R$20),1),0))&gt;IF(S25&gt;=1,S25,IF(VLOOKUP(T$12,Sheet2!$E$2:$F$8,2,FALSE)=WEEKDAY(DATE(Year,MONTH($R$20),1)),1,0)),IF(S25&gt;=1,S25+1,IF(VLOOKUP(T$12,Sheet2!$E$2:$F$8,2,FALSE)=WEEKDAY(DATE(Year,MONTH($R$20),1)),1,0)),0))</f>
        <v>19</v>
      </c>
      <c r="U25" s="2">
        <f>IF(IF(DAY(EOMONTH(DATE(Year,MONTH($R$20),1),0))&gt;IF(T25&gt;=1,T25,IF(VLOOKUP(U$12,Sheet2!$E$2:$F$8,2,FALSE)=WEEKDAY(DATE(Year,MONTH($R$20),1)),1,0)),IF(T25&gt;=1,T25+1,IF(VLOOKUP(U$12,Sheet2!$E$2:$F$8,2,FALSE)=WEEKDAY(DATE(Year,MONTH($R$20),1)),1,0)),0)&lt;U23,0,IF(DAY(EOMONTH(DATE(Year,MONTH($R$20),1),0))&gt;IF(T25&gt;=1,T25,IF(VLOOKUP(U$12,Sheet2!$E$2:$F$8,2,FALSE)=WEEKDAY(DATE(Year,MONTH($R$20),1)),1,0)),IF(T25&gt;=1,T25+1,IF(VLOOKUP(U$12,Sheet2!$E$2:$F$8,2,FALSE)=WEEKDAY(DATE(Year,MONTH($R$20),1)),1,0)),0))</f>
        <v>20</v>
      </c>
      <c r="V25" s="2">
        <f>IF(IF(DAY(EOMONTH(DATE(Year,MONTH($R$20),1),0))&gt;IF(U25&gt;=1,U25,IF(VLOOKUP(V$12,Sheet2!$E$2:$F$8,2,FALSE)=WEEKDAY(DATE(Year,MONTH($R$20),1)),1,0)),IF(U25&gt;=1,U25+1,IF(VLOOKUP(V$12,Sheet2!$E$2:$F$8,2,FALSE)=WEEKDAY(DATE(Year,MONTH($R$20),1)),1,0)),0)&lt;V23,0,IF(DAY(EOMONTH(DATE(Year,MONTH($R$20),1),0))&gt;IF(U25&gt;=1,U25,IF(VLOOKUP(V$12,Sheet2!$E$2:$F$8,2,FALSE)=WEEKDAY(DATE(Year,MONTH($R$20),1)),1,0)),IF(U25&gt;=1,U25+1,IF(VLOOKUP(V$12,Sheet2!$E$2:$F$8,2,FALSE)=WEEKDAY(DATE(Year,MONTH($R$20),1)),1,0)),0))</f>
        <v>21</v>
      </c>
      <c r="W25" s="2">
        <f>IF(IF(DAY(EOMONTH(DATE(Year,MONTH($R$20),1),0))&gt;IF(V25&gt;=1,V25,IF(VLOOKUP(W$12,Sheet2!$E$2:$F$8,2,FALSE)=WEEKDAY(DATE(Year,MONTH($R$20),1)),1,0)),IF(V25&gt;=1,V25+1,IF(VLOOKUP(W$12,Sheet2!$E$2:$F$8,2,FALSE)=WEEKDAY(DATE(Year,MONTH($R$20),1)),1,0)),0)&lt;W23,0,IF(DAY(EOMONTH(DATE(Year,MONTH($R$20),1),0))&gt;IF(V25&gt;=1,V25,IF(VLOOKUP(W$12,Sheet2!$E$2:$F$8,2,FALSE)=WEEKDAY(DATE(Year,MONTH($R$20),1)),1,0)),IF(V25&gt;=1,V25+1,IF(VLOOKUP(W$12,Sheet2!$E$2:$F$8,2,FALSE)=WEEKDAY(DATE(Year,MONTH($R$20),1)),1,0)),0))</f>
        <v>22</v>
      </c>
      <c r="X25" s="3">
        <f>IF(IF(DAY(EOMONTH(DATE(Year,MONTH($R$20),1),0))&gt;IF(W25&gt;=1,W25,IF(VLOOKUP(X$12,Sheet2!$E$2:$F$8,2,FALSE)=WEEKDAY(DATE(Year,MONTH($R$20),1)),1,0)),IF(W25&gt;=1,W25+1,IF(VLOOKUP(X$12,Sheet2!$E$2:$F$8,2,FALSE)=WEEKDAY(DATE(Year,MONTH($R$20),1)),1,0)),0)&lt;X23,0,IF(DAY(EOMONTH(DATE(Year,MONTH($R$20),1),0))&gt;IF(W25&gt;=1,W25,IF(VLOOKUP(X$12,Sheet2!$E$2:$F$8,2,FALSE)=WEEKDAY(DATE(Year,MONTH($R$20),1)),1,0)),IF(W25&gt;=1,W25+1,IF(VLOOKUP(X$12,Sheet2!$E$2:$F$8,2,FALSE)=WEEKDAY(DATE(Year,MONTH($R$20),1)),1,0)),0))</f>
        <v>23</v>
      </c>
    </row>
    <row r="26" spans="2:24" ht="12">
      <c r="B26" s="1">
        <f>IF(IF(DAY(EOMONTH(DATE(YEAR($B$20),MONTH($B$20),1),0))&gt;IF(H25&gt;=1,H25,IF(VLOOKUP(B$12,Sheet2!$E$2:$F$8,2,FALSE)=WEEKDAY(DATE(YEAR($B$20),MONTH($B$20),1)),1,0)),IF(H25&gt;=1,H25+1,IF(VLOOKUP(B$12,Sheet2!$E$2:$F$8,2,FALSE)=WEEKDAY(DATE(Year,MONTH($B$20),1)),1,0)),0)&lt;B$24,0,IF(DAY(EOMONTH(DATE(YEAR($B$20),MONTH($B$20),1),0))&gt;IF(H25&gt;=1,H25,IF(VLOOKUP(B$12,Sheet2!$E$2:$F$8,2,FALSE)=WEEKDAY(DATE(YEAR($B$20),MONTH($B$20),1)),1,0)),IF(H25&gt;=1,H25+1,IF(VLOOKUP(B$12,Sheet2!$E$2:$F$8,2,FALSE)=WEEKDAY(DATE(YEAR($B$20),MONTH($B$20),1)),1,0)),0))</f>
        <v>29</v>
      </c>
      <c r="C26" s="2">
        <f>IF(IF(DAY(EOMONTH(DATE(Year,MONTH($B$20),1),0))&gt;IF(B26&gt;=1,B26,IF(VLOOKUP(C$12,Sheet2!$E$2:$F$8,2,FALSE)=WEEKDAY(DATE(Year,MONTH($B$20),1)),1,0)),IF(B26&gt;=1,B26+1,IF(VLOOKUP(C$12,Sheet2!$E$2:$F$8,2,FALSE)=WEEKDAY(DATE(Year,MONTH($B$20),1)),1,0)),0)&lt;C24,0,IF(DAY(EOMONTH(DATE(Year,MONTH($B$20),1),0))&gt;IF(B26&gt;=1,B26,IF(VLOOKUP(C$12,Sheet2!$E$2:$F$8,2,FALSE)=WEEKDAY(DATE(Year,MONTH($B$20),1)),1,0)),IF(B26&gt;=1,B26+1,IF(VLOOKUP(C$12,Sheet2!$E$2:$F$8,2,FALSE)=WEEKDAY(DATE(Year,MONTH($B$20),1)),1,0)),0))</f>
        <v>30</v>
      </c>
      <c r="D26" s="2">
        <f>IF(IF(DAY(EOMONTH(DATE(Year,MONTH($B$20),1),0))&gt;IF(C26&gt;=1,C26,IF(VLOOKUP(D$12,Sheet2!$E$2:$F$8,2,FALSE)=WEEKDAY(DATE(Year,MONTH($B$20),1)),1,0)),IF(C26&gt;=1,C26+1,IF(VLOOKUP(D$12,Sheet2!$E$2:$F$8,2,FALSE)=WEEKDAY(DATE(Year,MONTH($B$20),1)),1,0)),0)&lt;D24,0,IF(DAY(EOMONTH(DATE(Year,MONTH($B$20),1),0))&gt;IF(C26&gt;=1,C26,IF(VLOOKUP(D$12,Sheet2!$E$2:$F$8,2,FALSE)=WEEKDAY(DATE(Year,MONTH($B$20),1)),1,0)),IF(C26&gt;=1,C26+1,IF(VLOOKUP(D$12,Sheet2!$E$2:$F$8,2,FALSE)=WEEKDAY(DATE(Year,MONTH($B$20),1)),1,0)),0))</f>
        <v>31</v>
      </c>
      <c r="E26" s="2">
        <f>IF(IF(DAY(EOMONTH(DATE(Year,MONTH($B$20),1),0))&gt;IF(D26&gt;=1,D26,IF(VLOOKUP(E$12,Sheet2!$E$2:$F$8,2,FALSE)=WEEKDAY(DATE(Year,MONTH($B$20),1)),1,0)),IF(D26&gt;=1,D26+1,IF(VLOOKUP(E$12,Sheet2!$E$2:$F$8,2,FALSE)=WEEKDAY(DATE(Year,MONTH($B$20),1)),1,0)),0)&lt;E24,0,IF(DAY(EOMONTH(DATE(Year,MONTH($B$20),1),0))&gt;IF(D26&gt;=1,D26,IF(VLOOKUP(E$12,Sheet2!$E$2:$F$8,2,FALSE)=WEEKDAY(DATE(Year,MONTH($B$20),1)),1,0)),IF(D26&gt;=1,D26+1,IF(VLOOKUP(E$12,Sheet2!$E$2:$F$8,2,FALSE)=WEEKDAY(DATE(Year,MONTH($B$20),1)),1,0)),0))</f>
        <v>0</v>
      </c>
      <c r="F26" s="2">
        <f>IF(IF(DAY(EOMONTH(DATE(Year,MONTH($B$20),1),0))&gt;IF(E26&gt;=1,E26,IF(VLOOKUP(F$12,Sheet2!$E$2:$F$8,2,FALSE)=WEEKDAY(DATE(Year,MONTH($B$20),1)),1,0)),IF(E26&gt;=1,E26+1,IF(VLOOKUP(F$12,Sheet2!$E$2:$F$8,2,FALSE)=WEEKDAY(DATE(Year,MONTH($B$20),1)),1,0)),0)&lt;F24,0,IF(DAY(EOMONTH(DATE(Year,MONTH($B$20),1),0))&gt;IF(E26&gt;=1,E26,IF(VLOOKUP(F$12,Sheet2!$E$2:$F$8,2,FALSE)=WEEKDAY(DATE(Year,MONTH($B$20),1)),1,0)),IF(E26&gt;=1,E26+1,IF(VLOOKUP(F$12,Sheet2!$E$2:$F$8,2,FALSE)=WEEKDAY(DATE(Year,MONTH($B$20),1)),1,0)),0))</f>
        <v>0</v>
      </c>
      <c r="G26" s="2">
        <f>IF(IF(DAY(EOMONTH(DATE(Year,MONTH($B$20),1),0))&gt;IF(F26&gt;=1,F26,IF(VLOOKUP(G$12,Sheet2!$E$2:$F$8,2,FALSE)=WEEKDAY(DATE(Year,MONTH($B$20),1)),1,0)),IF(F26&gt;=1,F26+1,IF(VLOOKUP(G$12,Sheet2!$E$2:$F$8,2,FALSE)=WEEKDAY(DATE(Year,MONTH($B$20),1)),1,0)),0)&lt;G24,0,IF(DAY(EOMONTH(DATE(Year,MONTH($B$20),1),0))&gt;IF(F26&gt;=1,F26,IF(VLOOKUP(G$12,Sheet2!$E$2:$F$8,2,FALSE)=WEEKDAY(DATE(Year,MONTH($B$20),1)),1,0)),IF(F26&gt;=1,F26+1,IF(VLOOKUP(G$12,Sheet2!$E$2:$F$8,2,FALSE)=WEEKDAY(DATE(Year,MONTH($B$20),1)),1,0)),0))</f>
        <v>0</v>
      </c>
      <c r="H26" s="3">
        <f>IF(IF(DAY(EOMONTH(DATE(Year,MONTH($B$20),1),0))&gt;IF(G26&gt;=1,G26,IF(VLOOKUP(H$12,Sheet2!$E$2:$F$8,2,FALSE)=WEEKDAY(DATE(Year,MONTH($B$20),1)),1,0)),IF(G26&gt;=1,G26+1,IF(VLOOKUP(H$12,Sheet2!$E$2:$F$8,2,FALSE)=WEEKDAY(DATE(Year,MONTH($B$20),1)),1,0)),0)&lt;H24,0,IF(DAY(EOMONTH(DATE(Year,MONTH($B$20),1),0))&gt;IF(G26&gt;=1,G26,IF(VLOOKUP(H$12,Sheet2!$E$2:$F$8,2,FALSE)=WEEKDAY(DATE(Year,MONTH($B$20),1)),1,0)),IF(G26&gt;=1,G26+1,IF(VLOOKUP(H$12,Sheet2!$E$2:$F$8,2,FALSE)=WEEKDAY(DATE(Year,MONTH($B$20),1)),1,0)),0))</f>
        <v>0</v>
      </c>
      <c r="I26"/>
      <c r="J26" s="1">
        <f>IF(IF(DAY(EOMONTH(DATE(YEAR($J$20),MONTH($J$20),1),0))&gt;IF(P25&gt;=1,P25,IF(VLOOKUP(J$12,Sheet2!$E$2:$F$8,2,FALSE)=WEEKDAY(DATE(YEAR($J$20),MONTH($J$20),1)),1,0)),IF(P25&gt;=1,P25+1,IF(VLOOKUP(J$12,Sheet2!$E$2:$F$8,2,FALSE)=WEEKDAY(DATE(Year,MONTH($J$20),1)),1,0)),0)&lt;J24,0,IF(DAY(EOMONTH(DATE(YEAR($J$20),MONTH($J$20),1),0))&gt;IF(P25&gt;=1,P25,IF(VLOOKUP(J$12,Sheet2!$E$2:$F$8,2,FALSE)=WEEKDAY(DATE(YEAR($J$20),MONTH($J$20),1)),1,0)),IF(P25&gt;=1,P25+1,IF(VLOOKUP(J$12,Sheet2!$E$2:$F$8,2,FALSE)=WEEKDAY(DATE(YEAR($J$20),MONTH($J$20),1)),1,0)),0))</f>
        <v>26</v>
      </c>
      <c r="K26" s="2">
        <f>IF(IF(DAY(EOMONTH(DATE(Year,MONTH($J$20),1),0))&gt;IF(J26&gt;=1,J26,IF(VLOOKUP(K$12,Sheet2!$E$2:$F$8,2,FALSE)=WEEKDAY(DATE(Year,MONTH($J$20),1)),1,0)),IF(J26&gt;=1,J26+1,IF(VLOOKUP(K$12,Sheet2!$E$2:$F$8,2,FALSE)=WEEKDAY(DATE(Year,MONTH($J$20),1)),1,0)),0)&lt;K24,0,IF(DAY(EOMONTH(DATE(Year,MONTH($J$20),1),0))&gt;IF(J26&gt;=1,J26,IF(VLOOKUP(K$12,Sheet2!$E$2:$F$8,2,FALSE)=WEEKDAY(DATE(Year,MONTH($J$20),1)),1,0)),IF(J26&gt;=1,J26+1,IF(VLOOKUP(K$12,Sheet2!$E$2:$F$8,2,FALSE)=WEEKDAY(DATE(Year,MONTH($J$20),1)),1,0)),0))</f>
        <v>27</v>
      </c>
      <c r="L26" s="2">
        <f>IF(IF(DAY(EOMONTH(DATE(Year,MONTH($J$20),1),0))&gt;IF(K26&gt;=1,K26,IF(VLOOKUP(L$12,Sheet2!$E$2:$F$8,2,FALSE)=WEEKDAY(DATE(Year,MONTH($J$20),1)),1,0)),IF(K26&gt;=1,K26+1,IF(VLOOKUP(L$12,Sheet2!$E$2:$F$8,2,FALSE)=WEEKDAY(DATE(Year,MONTH($J$20),1)),1,0)),0)&lt;L24,0,IF(DAY(EOMONTH(DATE(Year,MONTH($J$20),1),0))&gt;IF(K26&gt;=1,K26,IF(VLOOKUP(L$12,Sheet2!$E$2:$F$8,2,FALSE)=WEEKDAY(DATE(Year,MONTH($J$20),1)),1,0)),IF(K26&gt;=1,K26+1,IF(VLOOKUP(L$12,Sheet2!$E$2:$F$8,2,FALSE)=WEEKDAY(DATE(Year,MONTH($J$20),1)),1,0)),0))</f>
        <v>28</v>
      </c>
      <c r="M26" s="2">
        <f>IF(IF(DAY(EOMONTH(DATE(Year,MONTH($J$20),1),0))&gt;IF(L26&gt;=1,L26,IF(VLOOKUP(M$12,Sheet2!$E$2:$F$8,2,FALSE)=WEEKDAY(DATE(Year,MONTH($J$20),1)),1,0)),IF(L26&gt;=1,L26+1,IF(VLOOKUP(M$12,Sheet2!$E$2:$F$8,2,FALSE)=WEEKDAY(DATE(Year,MONTH($J$20),1)),1,0)),0)&lt;M24,0,IF(DAY(EOMONTH(DATE(Year,MONTH($J$20),1),0))&gt;IF(L26&gt;=1,L26,IF(VLOOKUP(M$12,Sheet2!$E$2:$F$8,2,FALSE)=WEEKDAY(DATE(Year,MONTH($J$20),1)),1,0)),IF(L26&gt;=1,L26+1,IF(VLOOKUP(M$12,Sheet2!$E$2:$F$8,2,FALSE)=WEEKDAY(DATE(Year,MONTH($J$20),1)),1,0)),0))</f>
        <v>29</v>
      </c>
      <c r="N26" s="2">
        <f>IF(IF(DAY(EOMONTH(DATE(Year,MONTH($J$20),1),0))&gt;IF(M26&gt;=1,M26,IF(VLOOKUP(N$12,Sheet2!$E$2:$F$8,2,FALSE)=WEEKDAY(DATE(Year,MONTH($J$20),1)),1,0)),IF(M26&gt;=1,M26+1,IF(VLOOKUP(N$12,Sheet2!$E$2:$F$8,2,FALSE)=WEEKDAY(DATE(Year,MONTH($J$20),1)),1,0)),0)&lt;N24,0,IF(DAY(EOMONTH(DATE(Year,MONTH($J$20),1),0))&gt;IF(M26&gt;=1,M26,IF(VLOOKUP(N$12,Sheet2!$E$2:$F$8,2,FALSE)=WEEKDAY(DATE(Year,MONTH($J$20),1)),1,0)),IF(M26&gt;=1,M26+1,IF(VLOOKUP(N$12,Sheet2!$E$2:$F$8,2,FALSE)=WEEKDAY(DATE(Year,MONTH($J$20),1)),1,0)),0))</f>
        <v>30</v>
      </c>
      <c r="O26" s="2">
        <f>IF(IF(DAY(EOMONTH(DATE(Year,MONTH($J$20),1),0))&gt;IF(N26&gt;=1,N26,IF(VLOOKUP(O$12,Sheet2!$E$2:$F$8,2,FALSE)=WEEKDAY(DATE(Year,MONTH($J$20),1)),1,0)),IF(N26&gt;=1,N26+1,IF(VLOOKUP(O$12,Sheet2!$E$2:$F$8,2,FALSE)=WEEKDAY(DATE(Year,MONTH($J$20),1)),1,0)),0)&lt;O24,0,IF(DAY(EOMONTH(DATE(Year,MONTH($J$20),1),0))&gt;IF(N26&gt;=1,N26,IF(VLOOKUP(O$12,Sheet2!$E$2:$F$8,2,FALSE)=WEEKDAY(DATE(Year,MONTH($J$20),1)),1,0)),IF(N26&gt;=1,N26+1,IF(VLOOKUP(O$12,Sheet2!$E$2:$F$8,2,FALSE)=WEEKDAY(DATE(Year,MONTH($J$20),1)),1,0)),0))</f>
        <v>0</v>
      </c>
      <c r="P26" s="3">
        <f>IF(IF(DAY(EOMONTH(DATE(Year,MONTH($J$20),1),0))&gt;IF(O26&gt;=1,O26,IF(VLOOKUP(P$12,Sheet2!$E$2:$F$8,2,FALSE)=WEEKDAY(DATE(Year,MONTH($J$20),1)),1,0)),IF(O26&gt;=1,O26+1,IF(VLOOKUP(P$12,Sheet2!$E$2:$F$8,2,FALSE)=WEEKDAY(DATE(Year,MONTH($J$20),1)),1,0)),0)&lt;P24,0,IF(DAY(EOMONTH(DATE(Year,MONTH($J$20),1),0))&gt;IF(O26&gt;=1,O26,IF(VLOOKUP(P$12,Sheet2!$E$2:$F$8,2,FALSE)=WEEKDAY(DATE(Year,MONTH($J$20),1)),1,0)),IF(O26&gt;=1,O26+1,IF(VLOOKUP(P$12,Sheet2!$E$2:$F$8,2,FALSE)=WEEKDAY(DATE(Year,MONTH($J$20),1)),1,0)),0))</f>
        <v>0</v>
      </c>
      <c r="Q26"/>
      <c r="R26" s="1">
        <f>IF(IF(DAY(EOMONTH(DATE(YEAR($R$20),MONTH($R$20),1),0))&gt;IF(X25&gt;=1,X25,IF(VLOOKUP(R$12,Sheet2!$E$2:$F$8,2,FALSE)=WEEKDAY(DATE(YEAR($R$20),MONTH($R$20),1)),1,0)),IF(X25&gt;=1,X25+1,IF(VLOOKUP(R$12,Sheet2!$E$2:$F$8,2,FALSE)=WEEKDAY(DATE(Year,MONTH($R$20),1)),1,0)),0)&lt;R24,0,IF(DAY(EOMONTH(DATE(YEAR($R$20),MONTH($R$20),1),0))&gt;IF(X25&gt;=1,X25,IF(VLOOKUP(R$12,Sheet2!$E$2:$F$8,2,FALSE)=WEEKDAY(DATE(YEAR($R$20),MONTH($R$20),1)),1,0)),IF(X25&gt;=1,X25+1,IF(VLOOKUP(R$12,Sheet2!$E$2:$F$8,2,FALSE)=WEEKDAY(DATE(YEAR($R$20),MONTH($R$20),1)),1,0)),0))</f>
        <v>24</v>
      </c>
      <c r="S26" s="2">
        <f>IF(IF(DAY(EOMONTH(DATE(Year,MONTH($R$20),1),0))&gt;IF(R26&gt;=1,R26,IF(VLOOKUP(S$12,Sheet2!$E$2:$F$8,2,FALSE)=WEEKDAY(DATE(Year,MONTH($R$20),1)),1,0)),IF(R26&gt;=1,R26+1,IF(VLOOKUP(S$12,Sheet2!$E$2:$F$8,2,FALSE)=WEEKDAY(DATE(Year,MONTH($R$20),1)),1,0)),0)&lt;S24,0,IF(DAY(EOMONTH(DATE(Year,MONTH($R$20),1),0))&gt;IF(R26&gt;=1,R26,IF(VLOOKUP(S$12,Sheet2!$E$2:$F$8,2,FALSE)=WEEKDAY(DATE(Year,MONTH($R$20),1)),1,0)),IF(R26&gt;=1,R26+1,IF(VLOOKUP(S$12,Sheet2!$E$2:$F$8,2,FALSE)=WEEKDAY(DATE(Year,MONTH($R$20),1)),1,0)),0))</f>
        <v>25</v>
      </c>
      <c r="T26" s="2">
        <f>IF(IF(DAY(EOMONTH(DATE(Year,MONTH($R$20),1),0))&gt;IF(S26&gt;=1,S26,IF(VLOOKUP(T$12,Sheet2!$E$2:$F$8,2,FALSE)=WEEKDAY(DATE(Year,MONTH($R$20),1)),1,0)),IF(S26&gt;=1,S26+1,IF(VLOOKUP(T$12,Sheet2!$E$2:$F$8,2,FALSE)=WEEKDAY(DATE(Year,MONTH($R$20),1)),1,0)),0)&lt;T24,0,IF(DAY(EOMONTH(DATE(Year,MONTH($R$20),1),0))&gt;IF(S26&gt;=1,S26,IF(VLOOKUP(T$12,Sheet2!$E$2:$F$8,2,FALSE)=WEEKDAY(DATE(Year,MONTH($R$20),1)),1,0)),IF(S26&gt;=1,S26+1,IF(VLOOKUP(T$12,Sheet2!$E$2:$F$8,2,FALSE)=WEEKDAY(DATE(Year,MONTH($R$20),1)),1,0)),0))</f>
        <v>26</v>
      </c>
      <c r="U26" s="2">
        <f>IF(IF(DAY(EOMONTH(DATE(Year,MONTH($R$20),1),0))&gt;IF(T26&gt;=1,T26,IF(VLOOKUP(U$12,Sheet2!$E$2:$F$8,2,FALSE)=WEEKDAY(DATE(Year,MONTH($R$20),1)),1,0)),IF(T26&gt;=1,T26+1,IF(VLOOKUP(U$12,Sheet2!$E$2:$F$8,2,FALSE)=WEEKDAY(DATE(Year,MONTH($R$20),1)),1,0)),0)&lt;U24,0,IF(DAY(EOMONTH(DATE(Year,MONTH($R$20),1),0))&gt;IF(T26&gt;=1,T26,IF(VLOOKUP(U$12,Sheet2!$E$2:$F$8,2,FALSE)=WEEKDAY(DATE(Year,MONTH($R$20),1)),1,0)),IF(T26&gt;=1,T26+1,IF(VLOOKUP(U$12,Sheet2!$E$2:$F$8,2,FALSE)=WEEKDAY(DATE(Year,MONTH($R$20),1)),1,0)),0))</f>
        <v>27</v>
      </c>
      <c r="V26" s="2">
        <f>IF(IF(DAY(EOMONTH(DATE(Year,MONTH($R$20),1),0))&gt;IF(U26&gt;=1,U26,IF(VLOOKUP(V$12,Sheet2!$E$2:$F$8,2,FALSE)=WEEKDAY(DATE(Year,MONTH($R$20),1)),1,0)),IF(U26&gt;=1,U26+1,IF(VLOOKUP(V$12,Sheet2!$E$2:$F$8,2,FALSE)=WEEKDAY(DATE(Year,MONTH($R$20),1)),1,0)),0)&lt;V24,0,IF(DAY(EOMONTH(DATE(Year,MONTH($R$20),1),0))&gt;IF(U26&gt;=1,U26,IF(VLOOKUP(V$12,Sheet2!$E$2:$F$8,2,FALSE)=WEEKDAY(DATE(Year,MONTH($R$20),1)),1,0)),IF(U26&gt;=1,U26+1,IF(VLOOKUP(V$12,Sheet2!$E$2:$F$8,2,FALSE)=WEEKDAY(DATE(Year,MONTH($R$20),1)),1,0)),0))</f>
        <v>28</v>
      </c>
      <c r="W26" s="2">
        <f>IF(IF(DAY(EOMONTH(DATE(Year,MONTH($R$20),1),0))&gt;IF(V26&gt;=1,V26,IF(VLOOKUP(W$12,Sheet2!$E$2:$F$8,2,FALSE)=WEEKDAY(DATE(Year,MONTH($R$20),1)),1,0)),IF(V26&gt;=1,V26+1,IF(VLOOKUP(W$12,Sheet2!$E$2:$F$8,2,FALSE)=WEEKDAY(DATE(Year,MONTH($R$20),1)),1,0)),0)&lt;W24,0,IF(DAY(EOMONTH(DATE(Year,MONTH($R$20),1),0))&gt;IF(V26&gt;=1,V26,IF(VLOOKUP(W$12,Sheet2!$E$2:$F$8,2,FALSE)=WEEKDAY(DATE(Year,MONTH($R$20),1)),1,0)),IF(V26&gt;=1,V26+1,IF(VLOOKUP(W$12,Sheet2!$E$2:$F$8,2,FALSE)=WEEKDAY(DATE(Year,MONTH($R$20),1)),1,0)),0))</f>
        <v>29</v>
      </c>
      <c r="X26" s="3">
        <f>IF(IF(DAY(EOMONTH(DATE(Year,MONTH($R$20),1),0))&gt;IF(W26&gt;=1,W26,IF(VLOOKUP(X$12,Sheet2!$E$2:$F$8,2,FALSE)=WEEKDAY(DATE(Year,MONTH($R$20),1)),1,0)),IF(W26&gt;=1,W26+1,IF(VLOOKUP(X$12,Sheet2!$E$2:$F$8,2,FALSE)=WEEKDAY(DATE(Year,MONTH($R$20),1)),1,0)),0)&lt;X24,0,IF(DAY(EOMONTH(DATE(Year,MONTH($R$20),1),0))&gt;IF(W26&gt;=1,W26,IF(VLOOKUP(X$12,Sheet2!$E$2:$F$8,2,FALSE)=WEEKDAY(DATE(Year,MONTH($R$20),1)),1,0)),IF(W26&gt;=1,W26+1,IF(VLOOKUP(X$12,Sheet2!$E$2:$F$8,2,FALSE)=WEEKDAY(DATE(Year,MONTH($R$20),1)),1,0)),0))</f>
        <v>30</v>
      </c>
    </row>
    <row r="27" spans="2:24" ht="12">
      <c r="B27" s="4">
        <f>IF(IF(DAY(EOMONTH(DATE(YEAR($B$20),MONTH($B$20),1),0))&gt;IF(H26&gt;=1,H26,IF(VLOOKUP(B$12,Sheet2!$E$2:$F$8,2,FALSE)=WEEKDAY(DATE(YEAR($B$20),MONTH($B$20),1)),1,0)),IF(H26&gt;=1,H26+1,IF(VLOOKUP(B$12,Sheet2!$E$2:$F$8,2,FALSE)=WEEKDAY(DATE(Year,MONTH($B$20),1)),1,0)),0)&lt;B$25,0,IF(DAY(EOMONTH(DATE(YEAR($B$20),MONTH($B$20),1),0))&gt;IF(H26&gt;=1,H26,IF(VLOOKUP(B$12,Sheet2!$E$2:$F$8,2,FALSE)=WEEKDAY(DATE(YEAR($B$20),MONTH($B$20),1)),1,0)),IF(H26&gt;=1,H26+1,IF(VLOOKUP(B$12,Sheet2!$E$2:$F$8,2,FALSE)=WEEKDAY(DATE(YEAR($B$20),MONTH($B$20),1)),1,0)),0))</f>
        <v>0</v>
      </c>
      <c r="C27" s="5">
        <f>IF(IF(DAY(EOMONTH(DATE(Year,MONTH($B$20),1),0))&gt;IF(B27&gt;=1,B27,IF(VLOOKUP(C$12,Sheet2!$E$2:$F$8,2,FALSE)=WEEKDAY(DATE(Year,MONTH($B$20),1)),1,0)),IF(B27&gt;=1,B27+1,IF(VLOOKUP(C$12,Sheet2!$E$2:$F$8,2,FALSE)=WEEKDAY(DATE(Year,MONTH($B$20),1)),1,0)),0)&lt;C25,0,IF(DAY(EOMONTH(DATE(Year,MONTH($B$20),1),0))&gt;IF(B27&gt;=1,B27,IF(VLOOKUP(C$12,Sheet2!$E$2:$F$8,2,FALSE)=WEEKDAY(DATE(Year,MONTH($B$20),1)),1,0)),IF(B27&gt;=1,B27+1,IF(VLOOKUP(C$12,Sheet2!$E$2:$F$8,2,FALSE)=WEEKDAY(DATE(Year,MONTH($B$20),1)),1,0)),0))</f>
        <v>0</v>
      </c>
      <c r="D27" s="5">
        <f>IF(IF(DAY(EOMONTH(DATE(Year,MONTH($B$20),1),0))&gt;IF(C27&gt;=1,C27,IF(VLOOKUP(D$12,Sheet2!$E$2:$F$8,2,FALSE)=WEEKDAY(DATE(Year,MONTH($B$20),1)),1,0)),IF(C27&gt;=1,C27+1,IF(VLOOKUP(D$12,Sheet2!$E$2:$F$8,2,FALSE)=WEEKDAY(DATE(Year,MONTH($B$20),1)),1,0)),0)&lt;D25,0,IF(DAY(EOMONTH(DATE(Year,MONTH($B$20),1),0))&gt;IF(C27&gt;=1,C27,IF(VLOOKUP(D$12,Sheet2!$E$2:$F$8,2,FALSE)=WEEKDAY(DATE(Year,MONTH($B$20),1)),1,0)),IF(C27&gt;=1,C27+1,IF(VLOOKUP(D$12,Sheet2!$E$2:$F$8,2,FALSE)=WEEKDAY(DATE(Year,MONTH($B$20),1)),1,0)),0))</f>
        <v>0</v>
      </c>
      <c r="E27" s="5">
        <f>IF(IF(DAY(EOMONTH(DATE(Year,MONTH($B$20),1),0))&gt;IF(D27&gt;=1,D27,IF(VLOOKUP(E$12,Sheet2!$E$2:$F$8,2,FALSE)=WEEKDAY(DATE(Year,MONTH($B$20),1)),1,0)),IF(D27&gt;=1,D27+1,IF(VLOOKUP(E$12,Sheet2!$E$2:$F$8,2,FALSE)=WEEKDAY(DATE(Year,MONTH($B$20),1)),1,0)),0)&lt;E25,0,IF(DAY(EOMONTH(DATE(Year,MONTH($B$20),1),0))&gt;IF(D27&gt;=1,D27,IF(VLOOKUP(E$12,Sheet2!$E$2:$F$8,2,FALSE)=WEEKDAY(DATE(Year,MONTH($B$20),1)),1,0)),IF(D27&gt;=1,D27+1,IF(VLOOKUP(E$12,Sheet2!$E$2:$F$8,2,FALSE)=WEEKDAY(DATE(Year,MONTH($B$20),1)),1,0)),0))</f>
        <v>0</v>
      </c>
      <c r="F27" s="5">
        <f>IF(IF(DAY(EOMONTH(DATE(Year,MONTH($B$20),1),0))&gt;IF(E27&gt;=1,E27,IF(VLOOKUP(F$12,Sheet2!$E$2:$F$8,2,FALSE)=WEEKDAY(DATE(Year,MONTH($B$20),1)),1,0)),IF(E27&gt;=1,E27+1,IF(VLOOKUP(F$12,Sheet2!$E$2:$F$8,2,FALSE)=WEEKDAY(DATE(Year,MONTH($B$20),1)),1,0)),0)&lt;F25,0,IF(DAY(EOMONTH(DATE(Year,MONTH($B$20),1),0))&gt;IF(E27&gt;=1,E27,IF(VLOOKUP(F$12,Sheet2!$E$2:$F$8,2,FALSE)=WEEKDAY(DATE(Year,MONTH($B$20),1)),1,0)),IF(E27&gt;=1,E27+1,IF(VLOOKUP(F$12,Sheet2!$E$2:$F$8,2,FALSE)=WEEKDAY(DATE(Year,MONTH($B$20),1)),1,0)),0))</f>
        <v>0</v>
      </c>
      <c r="G27" s="5">
        <f>IF(IF(DAY(EOMONTH(DATE(Year,MONTH($B$20),1),0))&gt;IF(F27&gt;=1,F27,IF(VLOOKUP(G$12,Sheet2!$E$2:$F$8,2,FALSE)=WEEKDAY(DATE(Year,MONTH($B$20),1)),1,0)),IF(F27&gt;=1,F27+1,IF(VLOOKUP(G$12,Sheet2!$E$2:$F$8,2,FALSE)=WEEKDAY(DATE(Year,MONTH($B$20),1)),1,0)),0)&lt;G25,0,IF(DAY(EOMONTH(DATE(Year,MONTH($B$20),1),0))&gt;IF(F27&gt;=1,F27,IF(VLOOKUP(G$12,Sheet2!$E$2:$F$8,2,FALSE)=WEEKDAY(DATE(Year,MONTH($B$20),1)),1,0)),IF(F27&gt;=1,F27+1,IF(VLOOKUP(G$12,Sheet2!$E$2:$F$8,2,FALSE)=WEEKDAY(DATE(Year,MONTH($B$20),1)),1,0)),0))</f>
        <v>0</v>
      </c>
      <c r="H27" s="6">
        <f>IF(IF(DAY(EOMONTH(DATE(Year,MONTH($B$20),1),0))&gt;IF(G27&gt;=1,G27,IF(VLOOKUP(H$12,Sheet2!$E$2:$F$8,2,FALSE)=WEEKDAY(DATE(Year,MONTH($B$20),1)),1,0)),IF(G27&gt;=1,G27+1,IF(VLOOKUP(H$12,Sheet2!$E$2:$F$8,2,FALSE)=WEEKDAY(DATE(Year,MONTH($B$20),1)),1,0)),0)&lt;H25,0,IF(DAY(EOMONTH(DATE(Year,MONTH($B$20),1),0))&gt;IF(G27&gt;=1,G27,IF(VLOOKUP(H$12,Sheet2!$E$2:$F$8,2,FALSE)=WEEKDAY(DATE(Year,MONTH($B$20),1)),1,0)),IF(G27&gt;=1,G27+1,IF(VLOOKUP(H$12,Sheet2!$E$2:$F$8,2,FALSE)=WEEKDAY(DATE(Year,MONTH($B$20),1)),1,0)),0))</f>
        <v>0</v>
      </c>
      <c r="I27"/>
      <c r="J27" s="4">
        <f>IF(IF(DAY(EOMONTH(DATE(YEAR($J$20),MONTH($J$20),1),0))&gt;IF(P26&gt;=1,P26,IF(VLOOKUP(J$12,Sheet2!$E$2:$F$8,2,FALSE)=WEEKDAY(DATE(YEAR($J$20),MONTH($J$20),1)),1,0)),IF(P26&gt;=1,P26+1,IF(VLOOKUP(J$12,Sheet2!$E$2:$F$8,2,FALSE)=WEEKDAY(DATE(Year,MONTH($J$20),1)),1,0)),0)&lt;J25,0,IF(DAY(EOMONTH(DATE(YEAR($J$20),MONTH($J$20),1),0))&gt;IF(P26&gt;=1,P26,IF(VLOOKUP(J$12,Sheet2!$E$2:$F$8,2,FALSE)=WEEKDAY(DATE(YEAR($J$20),MONTH($J$20),1)),1,0)),IF(P26&gt;=1,P26+1,IF(VLOOKUP(J$12,Sheet2!$E$2:$F$8,2,FALSE)=WEEKDAY(DATE(YEAR($J$20),MONTH($J$20),1)),1,0)),0))</f>
        <v>0</v>
      </c>
      <c r="K27" s="5">
        <f>IF(IF(DAY(EOMONTH(DATE(Year,MONTH($J$20),1),0))&gt;IF(J27&gt;=1,J27,IF(VLOOKUP(K$12,Sheet2!$E$2:$F$8,2,FALSE)=WEEKDAY(DATE(Year,MONTH($J$20),1)),1,0)),IF(J27&gt;=1,J27+1,IF(VLOOKUP(K$12,Sheet2!$E$2:$F$8,2,FALSE)=WEEKDAY(DATE(Year,MONTH($J$20),1)),1,0)),0)&lt;K25,0,IF(DAY(EOMONTH(DATE(Year,MONTH($J$20),1),0))&gt;IF(J27&gt;=1,J27,IF(VLOOKUP(K$12,Sheet2!$E$2:$F$8,2,FALSE)=WEEKDAY(DATE(Year,MONTH($J$20),1)),1,0)),IF(J27&gt;=1,J27+1,IF(VLOOKUP(K$12,Sheet2!$E$2:$F$8,2,FALSE)=WEEKDAY(DATE(Year,MONTH($J$20),1)),1,0)),0))</f>
        <v>0</v>
      </c>
      <c r="L27" s="5">
        <f>IF(IF(DAY(EOMONTH(DATE(Year,MONTH($J$20),1),0))&gt;IF(K27&gt;=1,K27,IF(VLOOKUP(L$12,Sheet2!$E$2:$F$8,2,FALSE)=WEEKDAY(DATE(Year,MONTH($J$20),1)),1,0)),IF(K27&gt;=1,K27+1,IF(VLOOKUP(L$12,Sheet2!$E$2:$F$8,2,FALSE)=WEEKDAY(DATE(Year,MONTH($J$20),1)),1,0)),0)&lt;L25,0,IF(DAY(EOMONTH(DATE(Year,MONTH($J$20),1),0))&gt;IF(K27&gt;=1,K27,IF(VLOOKUP(L$12,Sheet2!$E$2:$F$8,2,FALSE)=WEEKDAY(DATE(Year,MONTH($J$20),1)),1,0)),IF(K27&gt;=1,K27+1,IF(VLOOKUP(L$12,Sheet2!$E$2:$F$8,2,FALSE)=WEEKDAY(DATE(Year,MONTH($J$20),1)),1,0)),0))</f>
        <v>0</v>
      </c>
      <c r="M27" s="5">
        <f>IF(IF(DAY(EOMONTH(DATE(Year,MONTH($J$20),1),0))&gt;IF(L27&gt;=1,L27,IF(VLOOKUP(M$12,Sheet2!$E$2:$F$8,2,FALSE)=WEEKDAY(DATE(Year,MONTH($J$20),1)),1,0)),IF(L27&gt;=1,L27+1,IF(VLOOKUP(M$12,Sheet2!$E$2:$F$8,2,FALSE)=WEEKDAY(DATE(Year,MONTH($J$20),1)),1,0)),0)&lt;M25,0,IF(DAY(EOMONTH(DATE(Year,MONTH($J$20),1),0))&gt;IF(L27&gt;=1,L27,IF(VLOOKUP(M$12,Sheet2!$E$2:$F$8,2,FALSE)=WEEKDAY(DATE(Year,MONTH($J$20),1)),1,0)),IF(L27&gt;=1,L27+1,IF(VLOOKUP(M$12,Sheet2!$E$2:$F$8,2,FALSE)=WEEKDAY(DATE(Year,MONTH($J$20),1)),1,0)),0))</f>
        <v>0</v>
      </c>
      <c r="N27" s="5">
        <f>IF(IF(DAY(EOMONTH(DATE(Year,MONTH($J$20),1),0))&gt;IF(M27&gt;=1,M27,IF(VLOOKUP(N$12,Sheet2!$E$2:$F$8,2,FALSE)=WEEKDAY(DATE(Year,MONTH($J$20),1)),1,0)),IF(M27&gt;=1,M27+1,IF(VLOOKUP(N$12,Sheet2!$E$2:$F$8,2,FALSE)=WEEKDAY(DATE(Year,MONTH($J$20),1)),1,0)),0)&lt;N25,0,IF(DAY(EOMONTH(DATE(Year,MONTH($J$20),1),0))&gt;IF(M27&gt;=1,M27,IF(VLOOKUP(N$12,Sheet2!$E$2:$F$8,2,FALSE)=WEEKDAY(DATE(Year,MONTH($J$20),1)),1,0)),IF(M27&gt;=1,M27+1,IF(VLOOKUP(N$12,Sheet2!$E$2:$F$8,2,FALSE)=WEEKDAY(DATE(Year,MONTH($J$20),1)),1,0)),0))</f>
        <v>0</v>
      </c>
      <c r="O27" s="5">
        <f>IF(IF(DAY(EOMONTH(DATE(Year,MONTH($J$20),1),0))&gt;IF(N27&gt;=1,N27,IF(VLOOKUP(O$12,Sheet2!$E$2:$F$8,2,FALSE)=WEEKDAY(DATE(Year,MONTH($J$20),1)),1,0)),IF(N27&gt;=1,N27+1,IF(VLOOKUP(O$12,Sheet2!$E$2:$F$8,2,FALSE)=WEEKDAY(DATE(Year,MONTH($J$20),1)),1,0)),0)&lt;O25,0,IF(DAY(EOMONTH(DATE(Year,MONTH($J$20),1),0))&gt;IF(N27&gt;=1,N27,IF(VLOOKUP(O$12,Sheet2!$E$2:$F$8,2,FALSE)=WEEKDAY(DATE(Year,MONTH($J$20),1)),1,0)),IF(N27&gt;=1,N27+1,IF(VLOOKUP(O$12,Sheet2!$E$2:$F$8,2,FALSE)=WEEKDAY(DATE(Year,MONTH($J$20),1)),1,0)),0))</f>
        <v>0</v>
      </c>
      <c r="P27" s="6">
        <f>IF(IF(DAY(EOMONTH(DATE(Year,MONTH($J$20),1),0))&gt;IF(O27&gt;=1,O27,IF(VLOOKUP(P$12,Sheet2!$E$2:$F$8,2,FALSE)=WEEKDAY(DATE(Year,MONTH($J$20),1)),1,0)),IF(O27&gt;=1,O27+1,IF(VLOOKUP(P$12,Sheet2!$E$2:$F$8,2,FALSE)=WEEKDAY(DATE(Year,MONTH($J$20),1)),1,0)),0)&lt;P25,0,IF(DAY(EOMONTH(DATE(Year,MONTH($J$20),1),0))&gt;IF(O27&gt;=1,O27,IF(VLOOKUP(P$12,Sheet2!$E$2:$F$8,2,FALSE)=WEEKDAY(DATE(Year,MONTH($J$20),1)),1,0)),IF(O27&gt;=1,O27+1,IF(VLOOKUP(P$12,Sheet2!$E$2:$F$8,2,FALSE)=WEEKDAY(DATE(Year,MONTH($J$20),1)),1,0)),0))</f>
        <v>0</v>
      </c>
      <c r="Q27"/>
      <c r="R27" s="4">
        <f>IF(IF(DAY(EOMONTH(DATE(YEAR($R$20),MONTH($R$20),1),0))&gt;IF(X26&gt;=1,X26,IF(VLOOKUP(R$12,Sheet2!$E$2:$F$8,2,FALSE)=WEEKDAY(DATE(YEAR($R$20),MONTH($R$20),1)),1,0)),IF(X26&gt;=1,X26+1,IF(VLOOKUP(R$12,Sheet2!$E$2:$F$8,2,FALSE)=WEEKDAY(DATE(Year,MONTH($R$20),1)),1,0)),0)&lt;R25,0,IF(DAY(EOMONTH(DATE(YEAR($R$20),MONTH($R$20),1),0))&gt;IF(X26&gt;=1,X26,IF(VLOOKUP(R$12,Sheet2!$E$2:$F$8,2,FALSE)=WEEKDAY(DATE(YEAR($R$20),MONTH($R$20),1)),1,0)),IF(X26&gt;=1,X26+1,IF(VLOOKUP(R$12,Sheet2!$E$2:$F$8,2,FALSE)=WEEKDAY(DATE(YEAR($R$20),MONTH($R$20),1)),1,0)),0))</f>
        <v>31</v>
      </c>
      <c r="S27" s="5">
        <f>IF(IF(DAY(EOMONTH(DATE(Year,MONTH($R$20),1),0))&gt;IF(R27&gt;=1,R27,IF(VLOOKUP(S$12,Sheet2!$E$2:$F$8,2,FALSE)=WEEKDAY(DATE(Year,MONTH($R$20),1)),1,0)),IF(R27&gt;=1,R27+1,IF(VLOOKUP(S$12,Sheet2!$E$2:$F$8,2,FALSE)=WEEKDAY(DATE(Year,MONTH($R$20),1)),1,0)),0)&lt;S25,0,IF(DAY(EOMONTH(DATE(Year,MONTH($R$20),1),0))&gt;IF(R27&gt;=1,R27,IF(VLOOKUP(S$12,Sheet2!$E$2:$F$8,2,FALSE)=WEEKDAY(DATE(Year,MONTH($R$20),1)),1,0)),IF(R27&gt;=1,R27+1,IF(VLOOKUP(S$12,Sheet2!$E$2:$F$8,2,FALSE)=WEEKDAY(DATE(Year,MONTH($R$20),1)),1,0)),0))</f>
        <v>0</v>
      </c>
      <c r="T27" s="5">
        <f>IF(IF(DAY(EOMONTH(DATE(Year,MONTH($R$20),1),0))&gt;IF(S27&gt;=1,S27,IF(VLOOKUP(T$12,Sheet2!$E$2:$F$8,2,FALSE)=WEEKDAY(DATE(Year,MONTH($R$20),1)),1,0)),IF(S27&gt;=1,S27+1,IF(VLOOKUP(T$12,Sheet2!$E$2:$F$8,2,FALSE)=WEEKDAY(DATE(Year,MONTH($R$20),1)),1,0)),0)&lt;T25,0,IF(DAY(EOMONTH(DATE(Year,MONTH($R$20),1),0))&gt;IF(S27&gt;=1,S27,IF(VLOOKUP(T$12,Sheet2!$E$2:$F$8,2,FALSE)=WEEKDAY(DATE(Year,MONTH($R$20),1)),1,0)),IF(S27&gt;=1,S27+1,IF(VLOOKUP(T$12,Sheet2!$E$2:$F$8,2,FALSE)=WEEKDAY(DATE(Year,MONTH($R$20),1)),1,0)),0))</f>
        <v>0</v>
      </c>
      <c r="U27" s="5">
        <f>IF(IF(DAY(EOMONTH(DATE(Year,MONTH($R$20),1),0))&gt;IF(T27&gt;=1,T27,IF(VLOOKUP(U$12,Sheet2!$E$2:$F$8,2,FALSE)=WEEKDAY(DATE(Year,MONTH($R$20),1)),1,0)),IF(T27&gt;=1,T27+1,IF(VLOOKUP(U$12,Sheet2!$E$2:$F$8,2,FALSE)=WEEKDAY(DATE(Year,MONTH($R$20),1)),1,0)),0)&lt;U25,0,IF(DAY(EOMONTH(DATE(Year,MONTH($R$20),1),0))&gt;IF(T27&gt;=1,T27,IF(VLOOKUP(U$12,Sheet2!$E$2:$F$8,2,FALSE)=WEEKDAY(DATE(Year,MONTH($R$20),1)),1,0)),IF(T27&gt;=1,T27+1,IF(VLOOKUP(U$12,Sheet2!$E$2:$F$8,2,FALSE)=WEEKDAY(DATE(Year,MONTH($R$20),1)),1,0)),0))</f>
        <v>0</v>
      </c>
      <c r="V27" s="5">
        <f>IF(IF(DAY(EOMONTH(DATE(Year,MONTH($R$20),1),0))&gt;IF(U27&gt;=1,U27,IF(VLOOKUP(V$12,Sheet2!$E$2:$F$8,2,FALSE)=WEEKDAY(DATE(Year,MONTH($R$20),1)),1,0)),IF(U27&gt;=1,U27+1,IF(VLOOKUP(V$12,Sheet2!$E$2:$F$8,2,FALSE)=WEEKDAY(DATE(Year,MONTH($R$20),1)),1,0)),0)&lt;V25,0,IF(DAY(EOMONTH(DATE(Year,MONTH($R$20),1),0))&gt;IF(U27&gt;=1,U27,IF(VLOOKUP(V$12,Sheet2!$E$2:$F$8,2,FALSE)=WEEKDAY(DATE(Year,MONTH($R$20),1)),1,0)),IF(U27&gt;=1,U27+1,IF(VLOOKUP(V$12,Sheet2!$E$2:$F$8,2,FALSE)=WEEKDAY(DATE(Year,MONTH($R$20),1)),1,0)),0))</f>
        <v>0</v>
      </c>
      <c r="W27" s="5">
        <f>IF(IF(DAY(EOMONTH(DATE(Year,MONTH($R$20),1),0))&gt;IF(V27&gt;=1,V27,IF(VLOOKUP(W$12,Sheet2!$E$2:$F$8,2,FALSE)=WEEKDAY(DATE(Year,MONTH($R$20),1)),1,0)),IF(V27&gt;=1,V27+1,IF(VLOOKUP(W$12,Sheet2!$E$2:$F$8,2,FALSE)=WEEKDAY(DATE(Year,MONTH($R$20),1)),1,0)),0)&lt;W25,0,IF(DAY(EOMONTH(DATE(Year,MONTH($R$20),1),0))&gt;IF(V27&gt;=1,V27,IF(VLOOKUP(W$12,Sheet2!$E$2:$F$8,2,FALSE)=WEEKDAY(DATE(Year,MONTH($R$20),1)),1,0)),IF(V27&gt;=1,V27+1,IF(VLOOKUP(W$12,Sheet2!$E$2:$F$8,2,FALSE)=WEEKDAY(DATE(Year,MONTH($R$20),1)),1,0)),0))</f>
        <v>0</v>
      </c>
      <c r="X27" s="6">
        <f>IF(IF(DAY(EOMONTH(DATE(Year,MONTH($R$20),1),0))&gt;IF(W27&gt;=1,W27,IF(VLOOKUP(X$12,Sheet2!$E$2:$F$8,2,FALSE)=WEEKDAY(DATE(Year,MONTH($R$20),1)),1,0)),IF(W27&gt;=1,W27+1,IF(VLOOKUP(X$12,Sheet2!$E$2:$F$8,2,FALSE)=WEEKDAY(DATE(Year,MONTH($R$20),1)),1,0)),0)&lt;X25,0,IF(DAY(EOMONTH(DATE(Year,MONTH($R$20),1),0))&gt;IF(W27&gt;=1,W27,IF(VLOOKUP(X$12,Sheet2!$E$2:$F$8,2,FALSE)=WEEKDAY(DATE(Year,MONTH($R$20),1)),1,0)),IF(W27&gt;=1,W27+1,IF(VLOOKUP(X$12,Sheet2!$E$2:$F$8,2,FALSE)=WEEKDAY(DATE(Year,MONTH($R$20),1)),1,0)),0))</f>
        <v>0</v>
      </c>
    </row>
    <row r="28" spans="2:24" ht="12" thickBo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2:24" ht="12" thickBot="1">
      <c r="B29" s="30">
        <f>DATE(YEAR(R20),MONTH(R20)+1,1)</f>
        <v>40756</v>
      </c>
      <c r="C29" s="31"/>
      <c r="D29" s="31"/>
      <c r="E29" s="31"/>
      <c r="F29" s="31"/>
      <c r="G29" s="31"/>
      <c r="H29" s="32"/>
      <c r="I29"/>
      <c r="J29" s="30">
        <f>DATE(YEAR(B29),MONTH(B29)+1,1)</f>
        <v>40787</v>
      </c>
      <c r="K29" s="31"/>
      <c r="L29" s="31"/>
      <c r="M29" s="31"/>
      <c r="N29" s="31"/>
      <c r="O29" s="31"/>
      <c r="P29" s="32"/>
      <c r="Q29"/>
      <c r="R29" s="30">
        <f>DATE(YEAR(J29),MONTH(J29)+1,1)</f>
        <v>40817</v>
      </c>
      <c r="S29" s="31"/>
      <c r="T29" s="31"/>
      <c r="U29" s="31"/>
      <c r="V29" s="31"/>
      <c r="W29" s="31"/>
      <c r="X29" s="32"/>
    </row>
    <row r="30" spans="2:24" ht="12">
      <c r="B30" s="11" t="s">
        <v>19</v>
      </c>
      <c r="C30" s="12" t="s">
        <v>20</v>
      </c>
      <c r="D30" s="12" t="s">
        <v>21</v>
      </c>
      <c r="E30" s="12" t="s">
        <v>22</v>
      </c>
      <c r="F30" s="12" t="s">
        <v>23</v>
      </c>
      <c r="G30" s="12" t="s">
        <v>24</v>
      </c>
      <c r="H30" s="13" t="s">
        <v>25</v>
      </c>
      <c r="I30"/>
      <c r="J30" s="11" t="s">
        <v>19</v>
      </c>
      <c r="K30" s="12" t="s">
        <v>20</v>
      </c>
      <c r="L30" s="12" t="s">
        <v>21</v>
      </c>
      <c r="M30" s="12" t="s">
        <v>22</v>
      </c>
      <c r="N30" s="12" t="s">
        <v>23</v>
      </c>
      <c r="O30" s="12" t="s">
        <v>24</v>
      </c>
      <c r="P30" s="13" t="s">
        <v>25</v>
      </c>
      <c r="Q30"/>
      <c r="R30" s="11" t="s">
        <v>19</v>
      </c>
      <c r="S30" s="12" t="s">
        <v>20</v>
      </c>
      <c r="T30" s="12" t="s">
        <v>21</v>
      </c>
      <c r="U30" s="12" t="s">
        <v>22</v>
      </c>
      <c r="V30" s="12" t="s">
        <v>23</v>
      </c>
      <c r="W30" s="12" t="s">
        <v>24</v>
      </c>
      <c r="X30" s="13" t="s">
        <v>25</v>
      </c>
    </row>
    <row r="31" spans="2:24" ht="12">
      <c r="B31" s="10">
        <f>IF(VLOOKUP(B$12,Sheet2!$E$2:$F$8,2,FALSE)=WEEKDAY(DATE(YEAR(B$29),MONTH($B$29),1)),1,0)</f>
        <v>0</v>
      </c>
      <c r="C31" s="8">
        <f>IF(DAY(EOMONTH(DATE(YEAR($B$29),MONTH($B$29),1),0))&gt;IF(B31&gt;=1,B31,IF(VLOOKUP(C$12,Sheet2!$E$2:$F$8,2,FALSE)=WEEKDAY(DATE(YEAR($B$29),MONTH($B$29),1)),1,0)),IF(B31&gt;=1,B31+1,IF(VLOOKUP(C$12,Sheet2!$E$2:$F$8,2,FALSE)=WEEKDAY(DATE(YEAR($B$29),MONTH($B$29),1)),1,0)),0)</f>
        <v>1</v>
      </c>
      <c r="D31" s="8">
        <f>IF(DAY(EOMONTH(DATE(YEAR($B$29),MONTH($B$29),1),0))&gt;IF(C31&gt;=1,C31,IF(VLOOKUP(D$12,Sheet2!$E$2:$F$8,2,FALSE)=WEEKDAY(DATE(YEAR($B$29),MONTH($B$29),1)),1,0)),IF(C31&gt;=1,C31+1,IF(VLOOKUP(D$12,Sheet2!$E$2:$F$8,2,FALSE)=WEEKDAY(DATE(YEAR($B$29),MONTH($B$29),1)),1,0)),0)</f>
        <v>2</v>
      </c>
      <c r="E31" s="8">
        <f>IF(DAY(EOMONTH(DATE(YEAR($B$29),MONTH($B$29),1),0))&gt;IF(D31&gt;=1,D31,IF(VLOOKUP(E$12,Sheet2!$E$2:$F$8,2,FALSE)=WEEKDAY(DATE(YEAR($B$29),MONTH($B$29),1)),1,0)),IF(D31&gt;=1,D31+1,IF(VLOOKUP(E$12,Sheet2!$E$2:$F$8,2,FALSE)=WEEKDAY(DATE(YEAR($B$29),MONTH($B$29),1)),1,0)),0)</f>
        <v>3</v>
      </c>
      <c r="F31" s="8">
        <f>IF(DAY(EOMONTH(DATE(YEAR($B$29),MONTH($B$29),1),0))&gt;IF(E31&gt;=1,E31,IF(VLOOKUP(F$12,Sheet2!$E$2:$F$8,2,FALSE)=WEEKDAY(DATE(YEAR($B$29),MONTH($B$29),1)),1,0)),IF(E31&gt;=1,E31+1,IF(VLOOKUP(F$12,Sheet2!$E$2:$F$8,2,FALSE)=WEEKDAY(DATE(YEAR($B$29),MONTH($B$29),1)),1,0)),0)</f>
        <v>4</v>
      </c>
      <c r="G31" s="8">
        <f>IF(DAY(EOMONTH(DATE(YEAR($B$29),MONTH($B$29),1),0))&gt;IF(F31&gt;=1,F31,IF(VLOOKUP(G$12,Sheet2!$E$2:$F$8,2,FALSE)=WEEKDAY(DATE(YEAR($B$29),MONTH($B$29),1)),1,0)),IF(F31&gt;=1,F31+1,IF(VLOOKUP(G$12,Sheet2!$E$2:$F$8,2,FALSE)=WEEKDAY(DATE(YEAR($B$29),MONTH($B$29),1)),1,0)),0)</f>
        <v>5</v>
      </c>
      <c r="H31" s="9">
        <f>IF(DAY(EOMONTH(DATE(YEAR($B$29),MONTH($B$29),1),0))&gt;IF(G31&gt;=1,G31,IF(VLOOKUP(H$12,Sheet2!$E$2:$F$8,2,FALSE)=WEEKDAY(DATE(YEAR($B$29),MONTH($B$29),1)),1,0)),IF(G31&gt;=1,G31+1,IF(VLOOKUP(H$12,Sheet2!$E$2:$F$8,2,FALSE)=WEEKDAY(DATE(YEAR($B$29),MONTH($B$29),1)),1,0)),0)</f>
        <v>6</v>
      </c>
      <c r="I31"/>
      <c r="J31" s="10">
        <f>IF(VLOOKUP(J$12,Sheet2!$E$2:$F$8,2,FALSE)=WEEKDAY(DATE(YEAR(J$29),MONTH($J$29),1)),1,0)</f>
        <v>0</v>
      </c>
      <c r="K31" s="8">
        <f>IF(DAY(EOMONTH(DATE(YEAR($J$29),MONTH($J$29),1),0))&gt;IF(J31&gt;=1,J31,IF(VLOOKUP(K$12,Sheet2!$E$2:$F$8,2,FALSE)=WEEKDAY(DATE(YEAR($J$29),MONTH($J$29),1)),1,0)),IF(J31&gt;=1,J31+1,IF(VLOOKUP(K$12,Sheet2!$E$2:$F$8,2,FALSE)=WEEKDAY(DATE(YEAR($J$29),MONTH($J$29),1)),1,0)),0)</f>
        <v>0</v>
      </c>
      <c r="L31" s="8">
        <f>IF(DAY(EOMONTH(DATE(YEAR($J$29),MONTH($J$29),1),0))&gt;IF(K31&gt;=1,K31,IF(VLOOKUP(L$12,Sheet2!$E$2:$F$8,2,FALSE)=WEEKDAY(DATE(YEAR($J$29),MONTH($J$29),1)),1,0)),IF(K31&gt;=1,K31+1,IF(VLOOKUP(L$12,Sheet2!$E$2:$F$8,2,FALSE)=WEEKDAY(DATE(YEAR($J$29),MONTH($J$29),1)),1,0)),0)</f>
        <v>0</v>
      </c>
      <c r="M31" s="8">
        <f>IF(DAY(EOMONTH(DATE(YEAR($J$29),MONTH($J$29),1),0))&gt;IF(L31&gt;=1,L31,IF(VLOOKUP(M$12,Sheet2!$E$2:$F$8,2,FALSE)=WEEKDAY(DATE(YEAR($J$29),MONTH($J$29),1)),1,0)),IF(L31&gt;=1,L31+1,IF(VLOOKUP(M$12,Sheet2!$E$2:$F$8,2,FALSE)=WEEKDAY(DATE(YEAR($J$29),MONTH($J$29),1)),1,0)),0)</f>
        <v>0</v>
      </c>
      <c r="N31" s="8">
        <f>IF(DAY(EOMONTH(DATE(YEAR($J$29),MONTH($J$29),1),0))&gt;IF(M31&gt;=1,M31,IF(VLOOKUP(N$12,Sheet2!$E$2:$F$8,2,FALSE)=WEEKDAY(DATE(YEAR($J$29),MONTH($J$29),1)),1,0)),IF(M31&gt;=1,M31+1,IF(VLOOKUP(N$12,Sheet2!$E$2:$F$8,2,FALSE)=WEEKDAY(DATE(YEAR($J$29),MONTH($J$29),1)),1,0)),0)</f>
        <v>1</v>
      </c>
      <c r="O31" s="8">
        <f>IF(DAY(EOMONTH(DATE(YEAR($J$29),MONTH($J$29),1),0))&gt;IF(N31&gt;=1,N31,IF(VLOOKUP(O$12,Sheet2!$E$2:$F$8,2,FALSE)=WEEKDAY(DATE(YEAR($J$29),MONTH($J$29),1)),1,0)),IF(N31&gt;=1,N31+1,IF(VLOOKUP(O$12,Sheet2!$E$2:$F$8,2,FALSE)=WEEKDAY(DATE(YEAR($J$29),MONTH($J$29),1)),1,0)),0)</f>
        <v>2</v>
      </c>
      <c r="P31" s="9">
        <f>IF(DAY(EOMONTH(DATE(YEAR($J$29),MONTH($J$29),1),0))&gt;IF(O31&gt;=1,O31,IF(VLOOKUP(P$12,Sheet2!$E$2:$F$8,2,FALSE)=WEEKDAY(DATE(YEAR($J$29),MONTH($J$29),1)),1,0)),IF(O31&gt;=1,O31+1,IF(VLOOKUP(P$12,Sheet2!$E$2:$F$8,2,FALSE)=WEEKDAY(DATE(YEAR($J$29),MONTH($J$29),1)),1,0)),0)</f>
        <v>3</v>
      </c>
      <c r="Q31"/>
      <c r="R31" s="10">
        <f>IF(VLOOKUP(R$12,Sheet2!$E$2:$F$8,2,FALSE)=WEEKDAY(DATE(YEAR(R$29),MONTH($R$29),1)),1,0)</f>
        <v>0</v>
      </c>
      <c r="S31" s="8">
        <f>IF(DAY(EOMONTH(DATE(YEAR($R$29),MONTH($R$29),1),0))&gt;IF(R31&gt;=1,R31,IF(VLOOKUP(S$12,Sheet2!$E$2:$F$8,2,FALSE)=WEEKDAY(DATE(YEAR($R$29),MONTH($R$29),1)),1,0)),IF(R31&gt;=1,R31+1,IF(VLOOKUP(S$12,Sheet2!$E$2:$F$8,2,FALSE)=WEEKDAY(DATE(YEAR($R$29),MONTH($R$29),1)),1,0)),0)</f>
        <v>0</v>
      </c>
      <c r="T31" s="8">
        <f>IF(DAY(EOMONTH(DATE(YEAR($R$29),MONTH($R$29),1),0))&gt;IF(S31&gt;=1,S31,IF(VLOOKUP(T$12,Sheet2!$E$2:$F$8,2,FALSE)=WEEKDAY(DATE(YEAR($R$29),MONTH($R$29),1)),1,0)),IF(S31&gt;=1,S31+1,IF(VLOOKUP(T$12,Sheet2!$E$2:$F$8,2,FALSE)=WEEKDAY(DATE(YEAR($R$29),MONTH($R$29),1)),1,0)),0)</f>
        <v>0</v>
      </c>
      <c r="U31" s="8">
        <f>IF(DAY(EOMONTH(DATE(YEAR($R$29),MONTH($R$29),1),0))&gt;IF(T31&gt;=1,T31,IF(VLOOKUP(U$12,Sheet2!$E$2:$F$8,2,FALSE)=WEEKDAY(DATE(YEAR($R$29),MONTH($R$29),1)),1,0)),IF(T31&gt;=1,T31+1,IF(VLOOKUP(U$12,Sheet2!$E$2:$F$8,2,FALSE)=WEEKDAY(DATE(YEAR($R$29),MONTH($R$29),1)),1,0)),0)</f>
        <v>0</v>
      </c>
      <c r="V31" s="8">
        <f>IF(DAY(EOMONTH(DATE(YEAR($R$29),MONTH($R$29),1),0))&gt;IF(U31&gt;=1,U31,IF(VLOOKUP(V$12,Sheet2!$E$2:$F$8,2,FALSE)=WEEKDAY(DATE(YEAR($R$29),MONTH($R$29),1)),1,0)),IF(U31&gt;=1,U31+1,IF(VLOOKUP(V$12,Sheet2!$E$2:$F$8,2,FALSE)=WEEKDAY(DATE(YEAR($R$29),MONTH($R$29),1)),1,0)),0)</f>
        <v>0</v>
      </c>
      <c r="W31" s="8">
        <f>IF(DAY(EOMONTH(DATE(YEAR($R$29),MONTH($R$29),1),0))&gt;IF(V31&gt;=1,V31,IF(VLOOKUP(W$12,Sheet2!$E$2:$F$8,2,FALSE)=WEEKDAY(DATE(YEAR($R$29),MONTH($R$29),1)),1,0)),IF(V31&gt;=1,V31+1,IF(VLOOKUP(W$12,Sheet2!$E$2:$F$8,2,FALSE)=WEEKDAY(DATE(YEAR($R$29),MONTH($R$29),1)),1,0)),0)</f>
        <v>0</v>
      </c>
      <c r="X31" s="9">
        <f>IF(DAY(EOMONTH(DATE(YEAR($R$29),MONTH($R$29),1),0))&gt;IF(W31&gt;=1,W31,IF(VLOOKUP(X$12,Sheet2!$E$2:$F$8,2,FALSE)=WEEKDAY(DATE(YEAR($R$29),MONTH($R$29),1)),1,0)),IF(W31&gt;=1,W31+1,IF(VLOOKUP(X$12,Sheet2!$E$2:$F$8,2,FALSE)=WEEKDAY(DATE(YEAR($R$29),MONTH($R$29),1)),1,0)),0)</f>
        <v>1</v>
      </c>
    </row>
    <row r="32" spans="2:24" ht="12">
      <c r="B32" s="1">
        <f>IF(IF(DAY(EOMONTH(DATE(YEAR($B$29),MONTH($B$29),1),0))&gt;IF(H31&gt;=1,H31,IF(VLOOKUP(B$12,Sheet2!$E$2:$F$8,2,FALSE)=WEEKDAY(DATE(YEAR($B$29),MONTH($B$29),1)),1,0)),IF(H31&gt;=1,H31+1,IF(VLOOKUP(B$12,Sheet2!$E$2:$F$8,2,FALSE)=WEEKDAY(DATE(Year,MONTH($B$29),1)),1,0)),0)&lt;B$31,0,IF(DAY(EOMONTH(DATE(YEAR($B$29),MONTH($B$29),1),0))&gt;IF(H31&gt;=1,H31,IF(VLOOKUP(B$12,Sheet2!$E$2:$F$8,2,FALSE)=WEEKDAY(DATE(YEAR($B$29),MONTH($B$29),1)),1,0)),IF(H31&gt;=1,H31+1,IF(VLOOKUP(B$12,Sheet2!$E$2:$F$8,2,FALSE)=WEEKDAY(DATE(YEAR($B$29),MONTH($B$29),1)),1,0)),0))</f>
        <v>7</v>
      </c>
      <c r="C32" s="2">
        <f>IF(IF(DAY(EOMONTH(DATE(Year,MONTH($B$29),1),0))&gt;IF(B32&gt;=1,B32,IF(VLOOKUP(C$12,Sheet2!$E$2:$F$8,2,FALSE)=WEEKDAY(DATE(Year,MONTH($B$29),1)),1,0)),IF(B32&gt;=1,B32+1,IF(VLOOKUP(C$12,Sheet2!$E$2:$F$8,2,FALSE)=WEEKDAY(DATE(Year,MONTH($B$29),1)),1,0)),0)&lt;C31,0,IF(DAY(EOMONTH(DATE(Year,MONTH($B$29),1),0))&gt;IF(B32&gt;=1,B32,IF(VLOOKUP(C$12,Sheet2!$E$2:$F$8,2,FALSE)=WEEKDAY(DATE(Year,MONTH($B$29),1)),1,0)),IF(B32&gt;=1,B32+1,IF(VLOOKUP(C$12,Sheet2!$E$2:$F$8,2,FALSE)=WEEKDAY(DATE(Year,MONTH($B$29),1)),1,0)),0))</f>
        <v>8</v>
      </c>
      <c r="D32" s="2">
        <f>IF(IF(DAY(EOMONTH(DATE(Year,MONTH($B$29),1),0))&gt;IF(C32&gt;=1,C32,IF(VLOOKUP(D$12,Sheet2!$E$2:$F$8,2,FALSE)=WEEKDAY(DATE(Year,MONTH($B$29),1)),1,0)),IF(C32&gt;=1,C32+1,IF(VLOOKUP(D$12,Sheet2!$E$2:$F$8,2,FALSE)=WEEKDAY(DATE(Year,MONTH($B$29),1)),1,0)),0)&lt;D31,0,IF(DAY(EOMONTH(DATE(Year,MONTH($B$29),1),0))&gt;IF(C32&gt;=1,C32,IF(VLOOKUP(D$12,Sheet2!$E$2:$F$8,2,FALSE)=WEEKDAY(DATE(Year,MONTH($B$29),1)),1,0)),IF(C32&gt;=1,C32+1,IF(VLOOKUP(D$12,Sheet2!$E$2:$F$8,2,FALSE)=WEEKDAY(DATE(Year,MONTH($B$29),1)),1,0)),0))</f>
        <v>9</v>
      </c>
      <c r="E32" s="2">
        <f>IF(IF(DAY(EOMONTH(DATE(Year,MONTH($B$29),1),0))&gt;IF(D32&gt;=1,D32,IF(VLOOKUP(E$12,Sheet2!$E$2:$F$8,2,FALSE)=WEEKDAY(DATE(Year,MONTH($B$29),1)),1,0)),IF(D32&gt;=1,D32+1,IF(VLOOKUP(E$12,Sheet2!$E$2:$F$8,2,FALSE)=WEEKDAY(DATE(Year,MONTH($B$29),1)),1,0)),0)&lt;E31,0,IF(DAY(EOMONTH(DATE(Year,MONTH($B$29),1),0))&gt;IF(D32&gt;=1,D32,IF(VLOOKUP(E$12,Sheet2!$E$2:$F$8,2,FALSE)=WEEKDAY(DATE(Year,MONTH($B$29),1)),1,0)),IF(D32&gt;=1,D32+1,IF(VLOOKUP(E$12,Sheet2!$E$2:$F$8,2,FALSE)=WEEKDAY(DATE(Year,MONTH($B$29),1)),1,0)),0))</f>
        <v>10</v>
      </c>
      <c r="F32" s="2">
        <f>IF(IF(DAY(EOMONTH(DATE(Year,MONTH($B$29),1),0))&gt;IF(E32&gt;=1,E32,IF(VLOOKUP(F$12,Sheet2!$E$2:$F$8,2,FALSE)=WEEKDAY(DATE(Year,MONTH($B$29),1)),1,0)),IF(E32&gt;=1,E32+1,IF(VLOOKUP(F$12,Sheet2!$E$2:$F$8,2,FALSE)=WEEKDAY(DATE(Year,MONTH($B$29),1)),1,0)),0)&lt;F31,0,IF(DAY(EOMONTH(DATE(Year,MONTH($B$29),1),0))&gt;IF(E32&gt;=1,E32,IF(VLOOKUP(F$12,Sheet2!$E$2:$F$8,2,FALSE)=WEEKDAY(DATE(Year,MONTH($B$29),1)),1,0)),IF(E32&gt;=1,E32+1,IF(VLOOKUP(F$12,Sheet2!$E$2:$F$8,2,FALSE)=WEEKDAY(DATE(Year,MONTH($B$29),1)),1,0)),0))</f>
        <v>11</v>
      </c>
      <c r="G32" s="2">
        <f>IF(IF(DAY(EOMONTH(DATE(Year,MONTH($B$29),1),0))&gt;IF(F32&gt;=1,F32,IF(VLOOKUP(G$12,Sheet2!$E$2:$F$8,2,FALSE)=WEEKDAY(DATE(Year,MONTH($B$29),1)),1,0)),IF(F32&gt;=1,F32+1,IF(VLOOKUP(G$12,Sheet2!$E$2:$F$8,2,FALSE)=WEEKDAY(DATE(Year,MONTH($B$29),1)),1,0)),0)&lt;G31,0,IF(DAY(EOMONTH(DATE(Year,MONTH($B$29),1),0))&gt;IF(F32&gt;=1,F32,IF(VLOOKUP(G$12,Sheet2!$E$2:$F$8,2,FALSE)=WEEKDAY(DATE(Year,MONTH($B$29),1)),1,0)),IF(F32&gt;=1,F32+1,IF(VLOOKUP(G$12,Sheet2!$E$2:$F$8,2,FALSE)=WEEKDAY(DATE(Year,MONTH($B$29),1)),1,0)),0))</f>
        <v>12</v>
      </c>
      <c r="H32" s="3">
        <f>IF(IF(DAY(EOMONTH(DATE(Year,MONTH($B$29),1),0))&gt;IF(G32&gt;=1,G32,IF(VLOOKUP(H$12,Sheet2!$E$2:$F$8,2,FALSE)=WEEKDAY(DATE(Year,MONTH($B$29),1)),1,0)),IF(G32&gt;=1,G32+1,IF(VLOOKUP(H$12,Sheet2!$E$2:$F$8,2,FALSE)=WEEKDAY(DATE(Year,MONTH($B$29),1)),1,0)),0)&lt;H31,0,IF(DAY(EOMONTH(DATE(Year,MONTH($B$29),1),0))&gt;IF(G32&gt;=1,G32,IF(VLOOKUP(H$12,Sheet2!$E$2:$F$8,2,FALSE)=WEEKDAY(DATE(Year,MONTH($B$29),1)),1,0)),IF(G32&gt;=1,G32+1,IF(VLOOKUP(H$12,Sheet2!$E$2:$F$8,2,FALSE)=WEEKDAY(DATE(Year,MONTH($B$29),1)),1,0)),0))</f>
        <v>13</v>
      </c>
      <c r="I32"/>
      <c r="J32" s="1">
        <f>IF(IF(DAY(EOMONTH(DATE(YEAR($J$29),MONTH($J$29),1),0))&gt;IF(P31&gt;=1,P31,IF(VLOOKUP(J$12,Sheet2!$E$2:$F$8,2,FALSE)=WEEKDAY(DATE(YEAR($J$29),MONTH($J$29),1)),1,0)),IF(P31&gt;=1,P31+1,IF(VLOOKUP(J$12,Sheet2!$E$2:$F$8,2,FALSE)=WEEKDAY(DATE(Year,MONTH($J$29),1)),1,0)),0)&lt;J31,0,IF(DAY(EOMONTH(DATE(YEAR($J$29),MONTH($J$29),1),0))&gt;IF(P31&gt;=1,P31,IF(VLOOKUP(J$12,Sheet2!$E$2:$F$8,2,FALSE)=WEEKDAY(DATE(YEAR($J$29),MONTH($J$29),1)),1,0)),IF(P31&gt;=1,P31+1,IF(VLOOKUP(J$12,Sheet2!$E$2:$F$8,2,FALSE)=WEEKDAY(DATE(YEAR($J$29),MONTH($J$29),1)),1,0)),0))</f>
        <v>4</v>
      </c>
      <c r="K32" s="2">
        <f>IF(IF(DAY(EOMONTH(DATE(Year,MONTH($J$29),1),0))&gt;IF(J32&gt;=1,J32,IF(VLOOKUP(K$12,Sheet2!$E$2:$F$8,2,FALSE)=WEEKDAY(DATE(Year,MONTH($J$29),1)),1,0)),IF(J32&gt;=1,J32+1,IF(VLOOKUP(K$12,Sheet2!$E$2:$F$8,2,FALSE)=WEEKDAY(DATE(Year,MONTH($J$29),1)),1,0)),0)&lt;K31,0,IF(DAY(EOMONTH(DATE(Year,MONTH($J$29),1),0))&gt;IF(J32&gt;=1,J32,IF(VLOOKUP(K$12,Sheet2!$E$2:$F$8,2,FALSE)=WEEKDAY(DATE(Year,MONTH($J$29),1)),1,0)),IF(J32&gt;=1,J32+1,IF(VLOOKUP(K$12,Sheet2!$E$2:$F$8,2,FALSE)=WEEKDAY(DATE(Year,MONTH($J$29),1)),1,0)),0))</f>
        <v>5</v>
      </c>
      <c r="L32" s="2">
        <f>IF(IF(DAY(EOMONTH(DATE(Year,MONTH($J$29),1),0))&gt;IF(K32&gt;=1,K32,IF(VLOOKUP(L$12,Sheet2!$E$2:$F$8,2,FALSE)=WEEKDAY(DATE(Year,MONTH($J$29),1)),1,0)),IF(K32&gt;=1,K32+1,IF(VLOOKUP(L$12,Sheet2!$E$2:$F$8,2,FALSE)=WEEKDAY(DATE(Year,MONTH($J$29),1)),1,0)),0)&lt;L31,0,IF(DAY(EOMONTH(DATE(Year,MONTH($J$29),1),0))&gt;IF(K32&gt;=1,K32,IF(VLOOKUP(L$12,Sheet2!$E$2:$F$8,2,FALSE)=WEEKDAY(DATE(Year,MONTH($J$29),1)),1,0)),IF(K32&gt;=1,K32+1,IF(VLOOKUP(L$12,Sheet2!$E$2:$F$8,2,FALSE)=WEEKDAY(DATE(Year,MONTH($J$29),1)),1,0)),0))</f>
        <v>6</v>
      </c>
      <c r="M32" s="2">
        <f>IF(IF(DAY(EOMONTH(DATE(Year,MONTH($J$29),1),0))&gt;IF(L32&gt;=1,L32,IF(VLOOKUP(M$12,Sheet2!$E$2:$F$8,2,FALSE)=WEEKDAY(DATE(Year,MONTH($J$29),1)),1,0)),IF(L32&gt;=1,L32+1,IF(VLOOKUP(M$12,Sheet2!$E$2:$F$8,2,FALSE)=WEEKDAY(DATE(Year,MONTH($J$29),1)),1,0)),0)&lt;M31,0,IF(DAY(EOMONTH(DATE(Year,MONTH($J$29),1),0))&gt;IF(L32&gt;=1,L32,IF(VLOOKUP(M$12,Sheet2!$E$2:$F$8,2,FALSE)=WEEKDAY(DATE(Year,MONTH($J$29),1)),1,0)),IF(L32&gt;=1,L32+1,IF(VLOOKUP(M$12,Sheet2!$E$2:$F$8,2,FALSE)=WEEKDAY(DATE(Year,MONTH($J$29),1)),1,0)),0))</f>
        <v>7</v>
      </c>
      <c r="N32" s="2">
        <f>IF(IF(DAY(EOMONTH(DATE(Year,MONTH($J$29),1),0))&gt;IF(M32&gt;=1,M32,IF(VLOOKUP(N$12,Sheet2!$E$2:$F$8,2,FALSE)=WEEKDAY(DATE(Year,MONTH($J$29),1)),1,0)),IF(M32&gt;=1,M32+1,IF(VLOOKUP(N$12,Sheet2!$E$2:$F$8,2,FALSE)=WEEKDAY(DATE(Year,MONTH($J$29),1)),1,0)),0)&lt;N31,0,IF(DAY(EOMONTH(DATE(Year,MONTH($J$29),1),0))&gt;IF(M32&gt;=1,M32,IF(VLOOKUP(N$12,Sheet2!$E$2:$F$8,2,FALSE)=WEEKDAY(DATE(Year,MONTH($J$29),1)),1,0)),IF(M32&gt;=1,M32+1,IF(VLOOKUP(N$12,Sheet2!$E$2:$F$8,2,FALSE)=WEEKDAY(DATE(Year,MONTH($J$29),1)),1,0)),0))</f>
        <v>8</v>
      </c>
      <c r="O32" s="2">
        <f>IF(IF(DAY(EOMONTH(DATE(Year,MONTH($J$29),1),0))&gt;IF(N32&gt;=1,N32,IF(VLOOKUP(O$12,Sheet2!$E$2:$F$8,2,FALSE)=WEEKDAY(DATE(Year,MONTH($J$29),1)),1,0)),IF(N32&gt;=1,N32+1,IF(VLOOKUP(O$12,Sheet2!$E$2:$F$8,2,FALSE)=WEEKDAY(DATE(Year,MONTH($J$29),1)),1,0)),0)&lt;O31,0,IF(DAY(EOMONTH(DATE(Year,MONTH($J$29),1),0))&gt;IF(N32&gt;=1,N32,IF(VLOOKUP(O$12,Sheet2!$E$2:$F$8,2,FALSE)=WEEKDAY(DATE(Year,MONTH($J$29),1)),1,0)),IF(N32&gt;=1,N32+1,IF(VLOOKUP(O$12,Sheet2!$E$2:$F$8,2,FALSE)=WEEKDAY(DATE(Year,MONTH($J$29),1)),1,0)),0))</f>
        <v>9</v>
      </c>
      <c r="P32" s="3">
        <f>IF(IF(DAY(EOMONTH(DATE(Year,MONTH($J$29),1),0))&gt;IF(O32&gt;=1,O32,IF(VLOOKUP(P$12,Sheet2!$E$2:$F$8,2,FALSE)=WEEKDAY(DATE(Year,MONTH($J$29),1)),1,0)),IF(O32&gt;=1,O32+1,IF(VLOOKUP(P$12,Sheet2!$E$2:$F$8,2,FALSE)=WEEKDAY(DATE(Year,MONTH($J$29),1)),1,0)),0)&lt;P31,0,IF(DAY(EOMONTH(DATE(Year,MONTH($J$29),1),0))&gt;IF(O32&gt;=1,O32,IF(VLOOKUP(P$12,Sheet2!$E$2:$F$8,2,FALSE)=WEEKDAY(DATE(Year,MONTH($J$29),1)),1,0)),IF(O32&gt;=1,O32+1,IF(VLOOKUP(P$12,Sheet2!$E$2:$F$8,2,FALSE)=WEEKDAY(DATE(Year,MONTH($J$29),1)),1,0)),0))</f>
        <v>10</v>
      </c>
      <c r="Q32"/>
      <c r="R32" s="1">
        <f>IF(IF(DAY(EOMONTH(DATE(YEAR($R$29),MONTH($R$29),1),0))&gt;IF(X31&gt;=1,X31,IF(VLOOKUP(R$12,Sheet2!$E$2:$F$8,2,FALSE)=WEEKDAY(DATE(YEAR($R$29),MONTH($R$29),1)),1,0)),IF(X31&gt;=1,X31+1,IF(VLOOKUP(R$12,Sheet2!$E$2:$F$8,2,FALSE)=WEEKDAY(DATE(Year,MONTH($R$29),1)),1,0)),0)&lt;R31,0,IF(DAY(EOMONTH(DATE(YEAR($R$29),MONTH($R$29),1),0))&gt;IF(X31&gt;=1,X31,IF(VLOOKUP(R$12,Sheet2!$E$2:$F$8,2,FALSE)=WEEKDAY(DATE(YEAR($R$29),MONTH($R$29),1)),1,0)),IF(X31&gt;=1,X31+1,IF(VLOOKUP(R$12,Sheet2!$E$2:$F$8,2,FALSE)=WEEKDAY(DATE(YEAR($R$29),MONTH($R$29),1)),1,0)),0))</f>
        <v>2</v>
      </c>
      <c r="S32" s="2">
        <f>IF(IF(DAY(EOMONTH(DATE(Year,MONTH($R$29),1),0))&gt;IF(R32&gt;=1,R32,IF(VLOOKUP(S$12,Sheet2!$E$2:$F$8,2,FALSE)=WEEKDAY(DATE(Year,MONTH($R$29),1)),1,0)),IF(R32&gt;=1,R32+1,IF(VLOOKUP(S$12,Sheet2!$E$2:$F$8,2,FALSE)=WEEKDAY(DATE(Year,MONTH($R$29),1)),1,0)),0)&lt;S31,0,IF(DAY(EOMONTH(DATE(Year,MONTH($R$29),1),0))&gt;IF(R32&gt;=1,R32,IF(VLOOKUP(S$12,Sheet2!$E$2:$F$8,2,FALSE)=WEEKDAY(DATE(Year,MONTH($R$29),1)),1,0)),IF(R32&gt;=1,R32+1,IF(VLOOKUP(S$12,Sheet2!$E$2:$F$8,2,FALSE)=WEEKDAY(DATE(Year,MONTH($R$29),1)),1,0)),0))</f>
        <v>3</v>
      </c>
      <c r="T32" s="2">
        <f>IF(IF(DAY(EOMONTH(DATE(Year,MONTH($R$29),1),0))&gt;IF(S32&gt;=1,S32,IF(VLOOKUP(T$12,Sheet2!$E$2:$F$8,2,FALSE)=WEEKDAY(DATE(Year,MONTH($R$29),1)),1,0)),IF(S32&gt;=1,S32+1,IF(VLOOKUP(T$12,Sheet2!$E$2:$F$8,2,FALSE)=WEEKDAY(DATE(Year,MONTH($R$29),1)),1,0)),0)&lt;T31,0,IF(DAY(EOMONTH(DATE(Year,MONTH($R$29),1),0))&gt;IF(S32&gt;=1,S32,IF(VLOOKUP(T$12,Sheet2!$E$2:$F$8,2,FALSE)=WEEKDAY(DATE(Year,MONTH($R$29),1)),1,0)),IF(S32&gt;=1,S32+1,IF(VLOOKUP(T$12,Sheet2!$E$2:$F$8,2,FALSE)=WEEKDAY(DATE(Year,MONTH($R$29),1)),1,0)),0))</f>
        <v>4</v>
      </c>
      <c r="U32" s="2">
        <f>IF(IF(DAY(EOMONTH(DATE(Year,MONTH($R$29),1),0))&gt;IF(T32&gt;=1,T32,IF(VLOOKUP(U$12,Sheet2!$E$2:$F$8,2,FALSE)=WEEKDAY(DATE(Year,MONTH($R$29),1)),1,0)),IF(T32&gt;=1,T32+1,IF(VLOOKUP(U$12,Sheet2!$E$2:$F$8,2,FALSE)=WEEKDAY(DATE(Year,MONTH($R$29),1)),1,0)),0)&lt;U31,0,IF(DAY(EOMONTH(DATE(Year,MONTH($R$29),1),0))&gt;IF(T32&gt;=1,T32,IF(VLOOKUP(U$12,Sheet2!$E$2:$F$8,2,FALSE)=WEEKDAY(DATE(Year,MONTH($R$29),1)),1,0)),IF(T32&gt;=1,T32+1,IF(VLOOKUP(U$12,Sheet2!$E$2:$F$8,2,FALSE)=WEEKDAY(DATE(Year,MONTH($R$29),1)),1,0)),0))</f>
        <v>5</v>
      </c>
      <c r="V32" s="2">
        <f>IF(IF(DAY(EOMONTH(DATE(Year,MONTH($R$29),1),0))&gt;IF(U32&gt;=1,U32,IF(VLOOKUP(V$12,Sheet2!$E$2:$F$8,2,FALSE)=WEEKDAY(DATE(Year,MONTH($R$29),1)),1,0)),IF(U32&gt;=1,U32+1,IF(VLOOKUP(V$12,Sheet2!$E$2:$F$8,2,FALSE)=WEEKDAY(DATE(Year,MONTH($R$29),1)),1,0)),0)&lt;V31,0,IF(DAY(EOMONTH(DATE(Year,MONTH($R$29),1),0))&gt;IF(U32&gt;=1,U32,IF(VLOOKUP(V$12,Sheet2!$E$2:$F$8,2,FALSE)=WEEKDAY(DATE(Year,MONTH($R$29),1)),1,0)),IF(U32&gt;=1,U32+1,IF(VLOOKUP(V$12,Sheet2!$E$2:$F$8,2,FALSE)=WEEKDAY(DATE(Year,MONTH($R$29),1)),1,0)),0))</f>
        <v>6</v>
      </c>
      <c r="W32" s="2">
        <f>IF(IF(DAY(EOMONTH(DATE(Year,MONTH($R$29),1),0))&gt;IF(V32&gt;=1,V32,IF(VLOOKUP(W$12,Sheet2!$E$2:$F$8,2,FALSE)=WEEKDAY(DATE(Year,MONTH($R$29),1)),1,0)),IF(V32&gt;=1,V32+1,IF(VLOOKUP(W$12,Sheet2!$E$2:$F$8,2,FALSE)=WEEKDAY(DATE(Year,MONTH($R$29),1)),1,0)),0)&lt;W31,0,IF(DAY(EOMONTH(DATE(Year,MONTH($R$29),1),0))&gt;IF(V32&gt;=1,V32,IF(VLOOKUP(W$12,Sheet2!$E$2:$F$8,2,FALSE)=WEEKDAY(DATE(Year,MONTH($R$29),1)),1,0)),IF(V32&gt;=1,V32+1,IF(VLOOKUP(W$12,Sheet2!$E$2:$F$8,2,FALSE)=WEEKDAY(DATE(Year,MONTH($R$29),1)),1,0)),0))</f>
        <v>7</v>
      </c>
      <c r="X32" s="3">
        <f>IF(IF(DAY(EOMONTH(DATE(Year,MONTH($R$29),1),0))&gt;IF(W32&gt;=1,W32,IF(VLOOKUP(X$12,Sheet2!$E$2:$F$8,2,FALSE)=WEEKDAY(DATE(Year,MONTH($R$29),1)),1,0)),IF(W32&gt;=1,W32+1,IF(VLOOKUP(X$12,Sheet2!$E$2:$F$8,2,FALSE)=WEEKDAY(DATE(Year,MONTH($R$29),1)),1,0)),0)&lt;X31,0,IF(DAY(EOMONTH(DATE(Year,MONTH($R$29),1),0))&gt;IF(W32&gt;=1,W32,IF(VLOOKUP(X$12,Sheet2!$E$2:$F$8,2,FALSE)=WEEKDAY(DATE(Year,MONTH($R$29),1)),1,0)),IF(W32&gt;=1,W32+1,IF(VLOOKUP(X$12,Sheet2!$E$2:$F$8,2,FALSE)=WEEKDAY(DATE(Year,MONTH($R$29),1)),1,0)),0))</f>
        <v>8</v>
      </c>
    </row>
    <row r="33" spans="2:24" ht="12">
      <c r="B33" s="1">
        <f>IF(IF(DAY(EOMONTH(DATE(YEAR($B$29),MONTH($B$29),1),0))&gt;IF(H32&gt;=1,H32,IF(VLOOKUP(B$12,Sheet2!$E$2:$F$8,2,FALSE)=WEEKDAY(DATE(YEAR($B$29),MONTH($B$29),1)),1,0)),IF(H32&gt;=1,H32+1,IF(VLOOKUP(B$12,Sheet2!$E$2:$F$8,2,FALSE)=WEEKDAY(DATE(Year,MONTH($B$29),1)),1,0)),0)&lt;B$31,0,IF(DAY(EOMONTH(DATE(YEAR($B$29),MONTH($B$29),1),0))&gt;IF(H32&gt;=1,H32,IF(VLOOKUP(B$12,Sheet2!$E$2:$F$8,2,FALSE)=WEEKDAY(DATE(YEAR($B$29),MONTH($B$29),1)),1,0)),IF(H32&gt;=1,H32+1,IF(VLOOKUP(B$12,Sheet2!$E$2:$F$8,2,FALSE)=WEEKDAY(DATE(YEAR($B$29),MONTH($B$29),1)),1,0)),0))</f>
        <v>14</v>
      </c>
      <c r="C33" s="2">
        <f>IF(IF(DAY(EOMONTH(DATE(Year,MONTH($B$29),1),0))&gt;IF(B33&gt;=1,B33,IF(VLOOKUP(C$12,Sheet2!$E$2:$F$8,2,FALSE)=WEEKDAY(DATE(Year,MONTH($B$29),1)),1,0)),IF(B33&gt;=1,B33+1,IF(VLOOKUP(C$12,Sheet2!$E$2:$F$8,2,FALSE)=WEEKDAY(DATE(Year,MONTH($B$29),1)),1,0)),0)&lt;C31,0,IF(DAY(EOMONTH(DATE(Year,MONTH($B$29),1),0))&gt;IF(B33&gt;=1,B33,IF(VLOOKUP(C$12,Sheet2!$E$2:$F$8,2,FALSE)=WEEKDAY(DATE(Year,MONTH($B$29),1)),1,0)),IF(B33&gt;=1,B33+1,IF(VLOOKUP(C$12,Sheet2!$E$2:$F$8,2,FALSE)=WEEKDAY(DATE(Year,MONTH($B$29),1)),1,0)),0))</f>
        <v>15</v>
      </c>
      <c r="D33" s="2">
        <f>IF(IF(DAY(EOMONTH(DATE(Year,MONTH($B$29),1),0))&gt;IF(C33&gt;=1,C33,IF(VLOOKUP(D$12,Sheet2!$E$2:$F$8,2,FALSE)=WEEKDAY(DATE(Year,MONTH($B$29),1)),1,0)),IF(C33&gt;=1,C33+1,IF(VLOOKUP(D$12,Sheet2!$E$2:$F$8,2,FALSE)=WEEKDAY(DATE(Year,MONTH($B$29),1)),1,0)),0)&lt;D31,0,IF(DAY(EOMONTH(DATE(Year,MONTH($B$29),1),0))&gt;IF(C33&gt;=1,C33,IF(VLOOKUP(D$12,Sheet2!$E$2:$F$8,2,FALSE)=WEEKDAY(DATE(Year,MONTH($B$29),1)),1,0)),IF(C33&gt;=1,C33+1,IF(VLOOKUP(D$12,Sheet2!$E$2:$F$8,2,FALSE)=WEEKDAY(DATE(Year,MONTH($B$29),1)),1,0)),0))</f>
        <v>16</v>
      </c>
      <c r="E33" s="2">
        <f>IF(IF(DAY(EOMONTH(DATE(Year,MONTH($B$29),1),0))&gt;IF(D33&gt;=1,D33,IF(VLOOKUP(E$12,Sheet2!$E$2:$F$8,2,FALSE)=WEEKDAY(DATE(Year,MONTH($B$29),1)),1,0)),IF(D33&gt;=1,D33+1,IF(VLOOKUP(E$12,Sheet2!$E$2:$F$8,2,FALSE)=WEEKDAY(DATE(Year,MONTH($B$29),1)),1,0)),0)&lt;E31,0,IF(DAY(EOMONTH(DATE(Year,MONTH($B$29),1),0))&gt;IF(D33&gt;=1,D33,IF(VLOOKUP(E$12,Sheet2!$E$2:$F$8,2,FALSE)=WEEKDAY(DATE(Year,MONTH($B$29),1)),1,0)),IF(D33&gt;=1,D33+1,IF(VLOOKUP(E$12,Sheet2!$E$2:$F$8,2,FALSE)=WEEKDAY(DATE(Year,MONTH($B$29),1)),1,0)),0))</f>
        <v>17</v>
      </c>
      <c r="F33" s="2">
        <f>IF(IF(DAY(EOMONTH(DATE(Year,MONTH($B$29),1),0))&gt;IF(E33&gt;=1,E33,IF(VLOOKUP(F$12,Sheet2!$E$2:$F$8,2,FALSE)=WEEKDAY(DATE(Year,MONTH($B$29),1)),1,0)),IF(E33&gt;=1,E33+1,IF(VLOOKUP(F$12,Sheet2!$E$2:$F$8,2,FALSE)=WEEKDAY(DATE(Year,MONTH($B$29),1)),1,0)),0)&lt;F31,0,IF(DAY(EOMONTH(DATE(Year,MONTH($B$29),1),0))&gt;IF(E33&gt;=1,E33,IF(VLOOKUP(F$12,Sheet2!$E$2:$F$8,2,FALSE)=WEEKDAY(DATE(Year,MONTH($B$29),1)),1,0)),IF(E33&gt;=1,E33+1,IF(VLOOKUP(F$12,Sheet2!$E$2:$F$8,2,FALSE)=WEEKDAY(DATE(Year,MONTH($B$29),1)),1,0)),0))</f>
        <v>18</v>
      </c>
      <c r="G33" s="2">
        <f>IF(IF(DAY(EOMONTH(DATE(Year,MONTH($B$29),1),0))&gt;IF(F33&gt;=1,F33,IF(VLOOKUP(G$12,Sheet2!$E$2:$F$8,2,FALSE)=WEEKDAY(DATE(Year,MONTH($B$29),1)),1,0)),IF(F33&gt;=1,F33+1,IF(VLOOKUP(G$12,Sheet2!$E$2:$F$8,2,FALSE)=WEEKDAY(DATE(Year,MONTH($B$29),1)),1,0)),0)&lt;G31,0,IF(DAY(EOMONTH(DATE(Year,MONTH($B$29),1),0))&gt;IF(F33&gt;=1,F33,IF(VLOOKUP(G$12,Sheet2!$E$2:$F$8,2,FALSE)=WEEKDAY(DATE(Year,MONTH($B$29),1)),1,0)),IF(F33&gt;=1,F33+1,IF(VLOOKUP(G$12,Sheet2!$E$2:$F$8,2,FALSE)=WEEKDAY(DATE(Year,MONTH($B$29),1)),1,0)),0))</f>
        <v>19</v>
      </c>
      <c r="H33" s="3">
        <f>IF(IF(DAY(EOMONTH(DATE(Year,MONTH($B$29),1),0))&gt;IF(G33&gt;=1,G33,IF(VLOOKUP(H$12,Sheet2!$E$2:$F$8,2,FALSE)=WEEKDAY(DATE(Year,MONTH($B$29),1)),1,0)),IF(G33&gt;=1,G33+1,IF(VLOOKUP(H$12,Sheet2!$E$2:$F$8,2,FALSE)=WEEKDAY(DATE(Year,MONTH($B$29),1)),1,0)),0)&lt;H31,0,IF(DAY(EOMONTH(DATE(Year,MONTH($B$29),1),0))&gt;IF(G33&gt;=1,G33,IF(VLOOKUP(H$12,Sheet2!$E$2:$F$8,2,FALSE)=WEEKDAY(DATE(Year,MONTH($B$29),1)),1,0)),IF(G33&gt;=1,G33+1,IF(VLOOKUP(H$12,Sheet2!$E$2:$F$8,2,FALSE)=WEEKDAY(DATE(Year,MONTH($B$29),1)),1,0)),0))</f>
        <v>20</v>
      </c>
      <c r="I33"/>
      <c r="J33" s="1">
        <f>IF(IF(DAY(EOMONTH(DATE(YEAR($J$29),MONTH($J$29),1),0))&gt;IF(P32&gt;=1,P32,IF(VLOOKUP(J$12,Sheet2!$E$2:$F$8,2,FALSE)=WEEKDAY(DATE(YEAR($J$29),MONTH($J$29),1)),1,0)),IF(P32&gt;=1,P32+1,IF(VLOOKUP(J$12,Sheet2!$E$2:$F$8,2,FALSE)=WEEKDAY(DATE(Year,MONTH($J$29),1)),1,0)),0)&lt;J31,0,IF(DAY(EOMONTH(DATE(YEAR($J$29),MONTH($J$29),1),0))&gt;IF(P32&gt;=1,P32,IF(VLOOKUP(J$12,Sheet2!$E$2:$F$8,2,FALSE)=WEEKDAY(DATE(YEAR($J$29),MONTH($J$29),1)),1,0)),IF(P32&gt;=1,P32+1,IF(VLOOKUP(J$12,Sheet2!$E$2:$F$8,2,FALSE)=WEEKDAY(DATE(YEAR($J$29),MONTH($J$29),1)),1,0)),0))</f>
        <v>11</v>
      </c>
      <c r="K33" s="2">
        <f>IF(IF(DAY(EOMONTH(DATE(Year,MONTH($J$29),1),0))&gt;IF(J33&gt;=1,J33,IF(VLOOKUP(K$12,Sheet2!$E$2:$F$8,2,FALSE)=WEEKDAY(DATE(Year,MONTH($J$29),1)),1,0)),IF(J33&gt;=1,J33+1,IF(VLOOKUP(K$12,Sheet2!$E$2:$F$8,2,FALSE)=WEEKDAY(DATE(Year,MONTH($J$29),1)),1,0)),0)&lt;K31,0,IF(DAY(EOMONTH(DATE(Year,MONTH($J$29),1),0))&gt;IF(J33&gt;=1,J33,IF(VLOOKUP(K$12,Sheet2!$E$2:$F$8,2,FALSE)=WEEKDAY(DATE(Year,MONTH($J$29),1)),1,0)),IF(J33&gt;=1,J33+1,IF(VLOOKUP(K$12,Sheet2!$E$2:$F$8,2,FALSE)=WEEKDAY(DATE(Year,MONTH($J$29),1)),1,0)),0))</f>
        <v>12</v>
      </c>
      <c r="L33" s="2">
        <f>IF(IF(DAY(EOMONTH(DATE(Year,MONTH($J$29),1),0))&gt;IF(K33&gt;=1,K33,IF(VLOOKUP(L$12,Sheet2!$E$2:$F$8,2,FALSE)=WEEKDAY(DATE(Year,MONTH($J$29),1)),1,0)),IF(K33&gt;=1,K33+1,IF(VLOOKUP(L$12,Sheet2!$E$2:$F$8,2,FALSE)=WEEKDAY(DATE(Year,MONTH($J$29),1)),1,0)),0)&lt;L31,0,IF(DAY(EOMONTH(DATE(Year,MONTH($J$29),1),0))&gt;IF(K33&gt;=1,K33,IF(VLOOKUP(L$12,Sheet2!$E$2:$F$8,2,FALSE)=WEEKDAY(DATE(Year,MONTH($J$29),1)),1,0)),IF(K33&gt;=1,K33+1,IF(VLOOKUP(L$12,Sheet2!$E$2:$F$8,2,FALSE)=WEEKDAY(DATE(Year,MONTH($J$29),1)),1,0)),0))</f>
        <v>13</v>
      </c>
      <c r="M33" s="2">
        <f>IF(IF(DAY(EOMONTH(DATE(Year,MONTH($J$29),1),0))&gt;IF(L33&gt;=1,L33,IF(VLOOKUP(M$12,Sheet2!$E$2:$F$8,2,FALSE)=WEEKDAY(DATE(Year,MONTH($J$29),1)),1,0)),IF(L33&gt;=1,L33+1,IF(VLOOKUP(M$12,Sheet2!$E$2:$F$8,2,FALSE)=WEEKDAY(DATE(Year,MONTH($J$29),1)),1,0)),0)&lt;M31,0,IF(DAY(EOMONTH(DATE(Year,MONTH($J$29),1),0))&gt;IF(L33&gt;=1,L33,IF(VLOOKUP(M$12,Sheet2!$E$2:$F$8,2,FALSE)=WEEKDAY(DATE(Year,MONTH($J$29),1)),1,0)),IF(L33&gt;=1,L33+1,IF(VLOOKUP(M$12,Sheet2!$E$2:$F$8,2,FALSE)=WEEKDAY(DATE(Year,MONTH($J$29),1)),1,0)),0))</f>
        <v>14</v>
      </c>
      <c r="N33" s="2">
        <f>IF(IF(DAY(EOMONTH(DATE(Year,MONTH($J$29),1),0))&gt;IF(M33&gt;=1,M33,IF(VLOOKUP(N$12,Sheet2!$E$2:$F$8,2,FALSE)=WEEKDAY(DATE(Year,MONTH($J$29),1)),1,0)),IF(M33&gt;=1,M33+1,IF(VLOOKUP(N$12,Sheet2!$E$2:$F$8,2,FALSE)=WEEKDAY(DATE(Year,MONTH($J$29),1)),1,0)),0)&lt;N31,0,IF(DAY(EOMONTH(DATE(Year,MONTH($J$29),1),0))&gt;IF(M33&gt;=1,M33,IF(VLOOKUP(N$12,Sheet2!$E$2:$F$8,2,FALSE)=WEEKDAY(DATE(Year,MONTH($J$29),1)),1,0)),IF(M33&gt;=1,M33+1,IF(VLOOKUP(N$12,Sheet2!$E$2:$F$8,2,FALSE)=WEEKDAY(DATE(Year,MONTH($J$29),1)),1,0)),0))</f>
        <v>15</v>
      </c>
      <c r="O33" s="2">
        <f>IF(IF(DAY(EOMONTH(DATE(Year,MONTH($J$29),1),0))&gt;IF(N33&gt;=1,N33,IF(VLOOKUP(O$12,Sheet2!$E$2:$F$8,2,FALSE)=WEEKDAY(DATE(Year,MONTH($J$29),1)),1,0)),IF(N33&gt;=1,N33+1,IF(VLOOKUP(O$12,Sheet2!$E$2:$F$8,2,FALSE)=WEEKDAY(DATE(Year,MONTH($J$29),1)),1,0)),0)&lt;O31,0,IF(DAY(EOMONTH(DATE(Year,MONTH($J$29),1),0))&gt;IF(N33&gt;=1,N33,IF(VLOOKUP(O$12,Sheet2!$E$2:$F$8,2,FALSE)=WEEKDAY(DATE(Year,MONTH($J$29),1)),1,0)),IF(N33&gt;=1,N33+1,IF(VLOOKUP(O$12,Sheet2!$E$2:$F$8,2,FALSE)=WEEKDAY(DATE(Year,MONTH($J$29),1)),1,0)),0))</f>
        <v>16</v>
      </c>
      <c r="P33" s="3">
        <f>IF(IF(DAY(EOMONTH(DATE(Year,MONTH($J$29),1),0))&gt;IF(O33&gt;=1,O33,IF(VLOOKUP(P$12,Sheet2!$E$2:$F$8,2,FALSE)=WEEKDAY(DATE(Year,MONTH($J$29),1)),1,0)),IF(O33&gt;=1,O33+1,IF(VLOOKUP(P$12,Sheet2!$E$2:$F$8,2,FALSE)=WEEKDAY(DATE(Year,MONTH($J$29),1)),1,0)),0)&lt;P31,0,IF(DAY(EOMONTH(DATE(Year,MONTH($J$29),1),0))&gt;IF(O33&gt;=1,O33,IF(VLOOKUP(P$12,Sheet2!$E$2:$F$8,2,FALSE)=WEEKDAY(DATE(Year,MONTH($J$29),1)),1,0)),IF(O33&gt;=1,O33+1,IF(VLOOKUP(P$12,Sheet2!$E$2:$F$8,2,FALSE)=WEEKDAY(DATE(Year,MONTH($J$29),1)),1,0)),0))</f>
        <v>17</v>
      </c>
      <c r="Q33"/>
      <c r="R33" s="1">
        <f>IF(IF(DAY(EOMONTH(DATE(YEAR($R$29),MONTH($R$29),1),0))&gt;IF(X32&gt;=1,X32,IF(VLOOKUP(R$12,Sheet2!$E$2:$F$8,2,FALSE)=WEEKDAY(DATE(YEAR($R$29),MONTH($R$29),1)),1,0)),IF(X32&gt;=1,X32+1,IF(VLOOKUP(R$12,Sheet2!$E$2:$F$8,2,FALSE)=WEEKDAY(DATE(Year,MONTH($R$29),1)),1,0)),0)&lt;R31,0,IF(DAY(EOMONTH(DATE(YEAR($R$29),MONTH($R$29),1),0))&gt;IF(X32&gt;=1,X32,IF(VLOOKUP(R$12,Sheet2!$E$2:$F$8,2,FALSE)=WEEKDAY(DATE(YEAR($R$29),MONTH($R$29),1)),1,0)),IF(X32&gt;=1,X32+1,IF(VLOOKUP(R$12,Sheet2!$E$2:$F$8,2,FALSE)=WEEKDAY(DATE(YEAR($R$29),MONTH($R$29),1)),1,0)),0))</f>
        <v>9</v>
      </c>
      <c r="S33" s="2">
        <f>IF(IF(DAY(EOMONTH(DATE(Year,MONTH($R$29),1),0))&gt;IF(R33&gt;=1,R33,IF(VLOOKUP(S$12,Sheet2!$E$2:$F$8,2,FALSE)=WEEKDAY(DATE(Year,MONTH($R$29),1)),1,0)),IF(R33&gt;=1,R33+1,IF(VLOOKUP(S$12,Sheet2!$E$2:$F$8,2,FALSE)=WEEKDAY(DATE(Year,MONTH($R$29),1)),1,0)),0)&lt;S31,0,IF(DAY(EOMONTH(DATE(Year,MONTH($R$29),1),0))&gt;IF(R33&gt;=1,R33,IF(VLOOKUP(S$12,Sheet2!$E$2:$F$8,2,FALSE)=WEEKDAY(DATE(Year,MONTH($R$29),1)),1,0)),IF(R33&gt;=1,R33+1,IF(VLOOKUP(S$12,Sheet2!$E$2:$F$8,2,FALSE)=WEEKDAY(DATE(Year,MONTH($R$29),1)),1,0)),0))</f>
        <v>10</v>
      </c>
      <c r="T33" s="2">
        <f>IF(IF(DAY(EOMONTH(DATE(Year,MONTH($R$29),1),0))&gt;IF(S33&gt;=1,S33,IF(VLOOKUP(T$12,Sheet2!$E$2:$F$8,2,FALSE)=WEEKDAY(DATE(Year,MONTH($R$29),1)),1,0)),IF(S33&gt;=1,S33+1,IF(VLOOKUP(T$12,Sheet2!$E$2:$F$8,2,FALSE)=WEEKDAY(DATE(Year,MONTH($R$29),1)),1,0)),0)&lt;T31,0,IF(DAY(EOMONTH(DATE(Year,MONTH($R$29),1),0))&gt;IF(S33&gt;=1,S33,IF(VLOOKUP(T$12,Sheet2!$E$2:$F$8,2,FALSE)=WEEKDAY(DATE(Year,MONTH($R$29),1)),1,0)),IF(S33&gt;=1,S33+1,IF(VLOOKUP(T$12,Sheet2!$E$2:$F$8,2,FALSE)=WEEKDAY(DATE(Year,MONTH($R$29),1)),1,0)),0))</f>
        <v>11</v>
      </c>
      <c r="U33" s="2">
        <f>IF(IF(DAY(EOMONTH(DATE(Year,MONTH($R$29),1),0))&gt;IF(T33&gt;=1,T33,IF(VLOOKUP(U$12,Sheet2!$E$2:$F$8,2,FALSE)=WEEKDAY(DATE(Year,MONTH($R$29),1)),1,0)),IF(T33&gt;=1,T33+1,IF(VLOOKUP(U$12,Sheet2!$E$2:$F$8,2,FALSE)=WEEKDAY(DATE(Year,MONTH($R$29),1)),1,0)),0)&lt;U31,0,IF(DAY(EOMONTH(DATE(Year,MONTH($R$29),1),0))&gt;IF(T33&gt;=1,T33,IF(VLOOKUP(U$12,Sheet2!$E$2:$F$8,2,FALSE)=WEEKDAY(DATE(Year,MONTH($R$29),1)),1,0)),IF(T33&gt;=1,T33+1,IF(VLOOKUP(U$12,Sheet2!$E$2:$F$8,2,FALSE)=WEEKDAY(DATE(Year,MONTH($R$29),1)),1,0)),0))</f>
        <v>12</v>
      </c>
      <c r="V33" s="2">
        <f>IF(IF(DAY(EOMONTH(DATE(Year,MONTH($R$29),1),0))&gt;IF(U33&gt;=1,U33,IF(VLOOKUP(V$12,Sheet2!$E$2:$F$8,2,FALSE)=WEEKDAY(DATE(Year,MONTH($R$29),1)),1,0)),IF(U33&gt;=1,U33+1,IF(VLOOKUP(V$12,Sheet2!$E$2:$F$8,2,FALSE)=WEEKDAY(DATE(Year,MONTH($R$29),1)),1,0)),0)&lt;V31,0,IF(DAY(EOMONTH(DATE(Year,MONTH($R$29),1),0))&gt;IF(U33&gt;=1,U33,IF(VLOOKUP(V$12,Sheet2!$E$2:$F$8,2,FALSE)=WEEKDAY(DATE(Year,MONTH($R$29),1)),1,0)),IF(U33&gt;=1,U33+1,IF(VLOOKUP(V$12,Sheet2!$E$2:$F$8,2,FALSE)=WEEKDAY(DATE(Year,MONTH($R$29),1)),1,0)),0))</f>
        <v>13</v>
      </c>
      <c r="W33" s="2">
        <f>IF(IF(DAY(EOMONTH(DATE(Year,MONTH($R$29),1),0))&gt;IF(V33&gt;=1,V33,IF(VLOOKUP(W$12,Sheet2!$E$2:$F$8,2,FALSE)=WEEKDAY(DATE(Year,MONTH($R$29),1)),1,0)),IF(V33&gt;=1,V33+1,IF(VLOOKUP(W$12,Sheet2!$E$2:$F$8,2,FALSE)=WEEKDAY(DATE(Year,MONTH($R$29),1)),1,0)),0)&lt;W31,0,IF(DAY(EOMONTH(DATE(Year,MONTH($R$29),1),0))&gt;IF(V33&gt;=1,V33,IF(VLOOKUP(W$12,Sheet2!$E$2:$F$8,2,FALSE)=WEEKDAY(DATE(Year,MONTH($R$29),1)),1,0)),IF(V33&gt;=1,V33+1,IF(VLOOKUP(W$12,Sheet2!$E$2:$F$8,2,FALSE)=WEEKDAY(DATE(Year,MONTH($R$29),1)),1,0)),0))</f>
        <v>14</v>
      </c>
      <c r="X33" s="3">
        <f>IF(IF(DAY(EOMONTH(DATE(Year,MONTH($R$29),1),0))&gt;IF(W33&gt;=1,W33,IF(VLOOKUP(X$12,Sheet2!$E$2:$F$8,2,FALSE)=WEEKDAY(DATE(Year,MONTH($R$29),1)),1,0)),IF(W33&gt;=1,W33+1,IF(VLOOKUP(X$12,Sheet2!$E$2:$F$8,2,FALSE)=WEEKDAY(DATE(Year,MONTH($R$29),1)),1,0)),0)&lt;X31,0,IF(DAY(EOMONTH(DATE(Year,MONTH($R$29),1),0))&gt;IF(W33&gt;=1,W33,IF(VLOOKUP(X$12,Sheet2!$E$2:$F$8,2,FALSE)=WEEKDAY(DATE(Year,MONTH($R$29),1)),1,0)),IF(W33&gt;=1,W33+1,IF(VLOOKUP(X$12,Sheet2!$E$2:$F$8,2,FALSE)=WEEKDAY(DATE(Year,MONTH($R$29),1)),1,0)),0))</f>
        <v>15</v>
      </c>
    </row>
    <row r="34" spans="2:24" ht="12">
      <c r="B34" s="1">
        <f>IF(IF(DAY(EOMONTH(DATE(YEAR($B$29),MONTH($B$29),1),0))&gt;IF(H33&gt;=1,H33,IF(VLOOKUP(B$12,Sheet2!$E$2:$F$8,2,FALSE)=WEEKDAY(DATE(YEAR($B$29),MONTH($B$29),1)),1,0)),IF(H33&gt;=1,H33+1,IF(VLOOKUP(B$12,Sheet2!$E$2:$F$8,2,FALSE)=WEEKDAY(DATE(Year,MONTH($B$29),1)),1,0)),0)&lt;B$32,0,IF(DAY(EOMONTH(DATE(YEAR($B$29),MONTH($B$29),1),0))&gt;IF(H33&gt;=1,H33,IF(VLOOKUP(B$12,Sheet2!$E$2:$F$8,2,FALSE)=WEEKDAY(DATE(YEAR($B$29),MONTH($B$29),1)),1,0)),IF(H33&gt;=1,H33+1,IF(VLOOKUP(B$12,Sheet2!$E$2:$F$8,2,FALSE)=WEEKDAY(DATE(YEAR($B$29),MONTH($B$29),1)),1,0)),0))</f>
        <v>21</v>
      </c>
      <c r="C34" s="2">
        <f>IF(IF(DAY(EOMONTH(DATE(Year,MONTH($B$29),1),0))&gt;IF(B34&gt;=1,B34,IF(VLOOKUP(C$12,Sheet2!$E$2:$F$8,2,FALSE)=WEEKDAY(DATE(Year,MONTH($B$29),1)),1,0)),IF(B34&gt;=1,B34+1,IF(VLOOKUP(C$12,Sheet2!$E$2:$F$8,2,FALSE)=WEEKDAY(DATE(Year,MONTH($B$29),1)),1,0)),0)&lt;C32,0,IF(DAY(EOMONTH(DATE(Year,MONTH($B$29),1),0))&gt;IF(B34&gt;=1,B34,IF(VLOOKUP(C$12,Sheet2!$E$2:$F$8,2,FALSE)=WEEKDAY(DATE(Year,MONTH($B$29),1)),1,0)),IF(B34&gt;=1,B34+1,IF(VLOOKUP(C$12,Sheet2!$E$2:$F$8,2,FALSE)=WEEKDAY(DATE(Year,MONTH($B$29),1)),1,0)),0))</f>
        <v>22</v>
      </c>
      <c r="D34" s="2">
        <f>IF(IF(DAY(EOMONTH(DATE(Year,MONTH($B$29),1),0))&gt;IF(C34&gt;=1,C34,IF(VLOOKUP(D$12,Sheet2!$E$2:$F$8,2,FALSE)=WEEKDAY(DATE(Year,MONTH($B$29),1)),1,0)),IF(C34&gt;=1,C34+1,IF(VLOOKUP(D$12,Sheet2!$E$2:$F$8,2,FALSE)=WEEKDAY(DATE(Year,MONTH($B$29),1)),1,0)),0)&lt;D32,0,IF(DAY(EOMONTH(DATE(Year,MONTH($B$29),1),0))&gt;IF(C34&gt;=1,C34,IF(VLOOKUP(D$12,Sheet2!$E$2:$F$8,2,FALSE)=WEEKDAY(DATE(Year,MONTH($B$29),1)),1,0)),IF(C34&gt;=1,C34+1,IF(VLOOKUP(D$12,Sheet2!$E$2:$F$8,2,FALSE)=WEEKDAY(DATE(Year,MONTH($B$29),1)),1,0)),0))</f>
        <v>23</v>
      </c>
      <c r="E34" s="2">
        <f>IF(IF(DAY(EOMONTH(DATE(Year,MONTH($B$29),1),0))&gt;IF(D34&gt;=1,D34,IF(VLOOKUP(E$12,Sheet2!$E$2:$F$8,2,FALSE)=WEEKDAY(DATE(Year,MONTH($B$29),1)),1,0)),IF(D34&gt;=1,D34+1,IF(VLOOKUP(E$12,Sheet2!$E$2:$F$8,2,FALSE)=WEEKDAY(DATE(Year,MONTH($B$29),1)),1,0)),0)&lt;E32,0,IF(DAY(EOMONTH(DATE(Year,MONTH($B$29),1),0))&gt;IF(D34&gt;=1,D34,IF(VLOOKUP(E$12,Sheet2!$E$2:$F$8,2,FALSE)=WEEKDAY(DATE(Year,MONTH($B$29),1)),1,0)),IF(D34&gt;=1,D34+1,IF(VLOOKUP(E$12,Sheet2!$E$2:$F$8,2,FALSE)=WEEKDAY(DATE(Year,MONTH($B$29),1)),1,0)),0))</f>
        <v>24</v>
      </c>
      <c r="F34" s="2">
        <f>IF(IF(DAY(EOMONTH(DATE(Year,MONTH($B$29),1),0))&gt;IF(E34&gt;=1,E34,IF(VLOOKUP(F$12,Sheet2!$E$2:$F$8,2,FALSE)=WEEKDAY(DATE(Year,MONTH($B$29),1)),1,0)),IF(E34&gt;=1,E34+1,IF(VLOOKUP(F$12,Sheet2!$E$2:$F$8,2,FALSE)=WEEKDAY(DATE(Year,MONTH($B$29),1)),1,0)),0)&lt;F32,0,IF(DAY(EOMONTH(DATE(Year,MONTH($B$29),1),0))&gt;IF(E34&gt;=1,E34,IF(VLOOKUP(F$12,Sheet2!$E$2:$F$8,2,FALSE)=WEEKDAY(DATE(Year,MONTH($B$29),1)),1,0)),IF(E34&gt;=1,E34+1,IF(VLOOKUP(F$12,Sheet2!$E$2:$F$8,2,FALSE)=WEEKDAY(DATE(Year,MONTH($B$29),1)),1,0)),0))</f>
        <v>25</v>
      </c>
      <c r="G34" s="2">
        <f>IF(IF(DAY(EOMONTH(DATE(Year,MONTH($B$29),1),0))&gt;IF(F34&gt;=1,F34,IF(VLOOKUP(G$12,Sheet2!$E$2:$F$8,2,FALSE)=WEEKDAY(DATE(Year,MONTH($B$29),1)),1,0)),IF(F34&gt;=1,F34+1,IF(VLOOKUP(G$12,Sheet2!$E$2:$F$8,2,FALSE)=WEEKDAY(DATE(Year,MONTH($B$29),1)),1,0)),0)&lt;G32,0,IF(DAY(EOMONTH(DATE(Year,MONTH($B$29),1),0))&gt;IF(F34&gt;=1,F34,IF(VLOOKUP(G$12,Sheet2!$E$2:$F$8,2,FALSE)=WEEKDAY(DATE(Year,MONTH($B$29),1)),1,0)),IF(F34&gt;=1,F34+1,IF(VLOOKUP(G$12,Sheet2!$E$2:$F$8,2,FALSE)=WEEKDAY(DATE(Year,MONTH($B$29),1)),1,0)),0))</f>
        <v>26</v>
      </c>
      <c r="H34" s="3">
        <f>IF(IF(DAY(EOMONTH(DATE(Year,MONTH($B$29),1),0))&gt;IF(G34&gt;=1,G34,IF(VLOOKUP(H$12,Sheet2!$E$2:$F$8,2,FALSE)=WEEKDAY(DATE(Year,MONTH($B$29),1)),1,0)),IF(G34&gt;=1,G34+1,IF(VLOOKUP(H$12,Sheet2!$E$2:$F$8,2,FALSE)=WEEKDAY(DATE(Year,MONTH($B$29),1)),1,0)),0)&lt;H32,0,IF(DAY(EOMONTH(DATE(Year,MONTH($B$29),1),0))&gt;IF(G34&gt;=1,G34,IF(VLOOKUP(H$12,Sheet2!$E$2:$F$8,2,FALSE)=WEEKDAY(DATE(Year,MONTH($B$29),1)),1,0)),IF(G34&gt;=1,G34+1,IF(VLOOKUP(H$12,Sheet2!$E$2:$F$8,2,FALSE)=WEEKDAY(DATE(Year,MONTH($B$29),1)),1,0)),0))</f>
        <v>27</v>
      </c>
      <c r="I34"/>
      <c r="J34" s="1">
        <f>IF(IF(DAY(EOMONTH(DATE(YEAR($J$29),MONTH($J$29),1),0))&gt;IF(P33&gt;=1,P33,IF(VLOOKUP(J$12,Sheet2!$E$2:$F$8,2,FALSE)=WEEKDAY(DATE(YEAR($J$29),MONTH($J$29),1)),1,0)),IF(P33&gt;=1,P33+1,IF(VLOOKUP(J$12,Sheet2!$E$2:$F$8,2,FALSE)=WEEKDAY(DATE(Year,MONTH($J$29),1)),1,0)),0)&lt;J32,0,IF(DAY(EOMONTH(DATE(YEAR($J$29),MONTH($J$29),1),0))&gt;IF(P33&gt;=1,P33,IF(VLOOKUP(J$12,Sheet2!$E$2:$F$8,2,FALSE)=WEEKDAY(DATE(YEAR($J$29),MONTH($J$29),1)),1,0)),IF(P33&gt;=1,P33+1,IF(VLOOKUP(J$12,Sheet2!$E$2:$F$8,2,FALSE)=WEEKDAY(DATE(YEAR($J$29),MONTH($J$29),1)),1,0)),0))</f>
        <v>18</v>
      </c>
      <c r="K34" s="2">
        <f>IF(IF(DAY(EOMONTH(DATE(Year,MONTH($J$29),1),0))&gt;IF(J34&gt;=1,J34,IF(VLOOKUP(K$12,Sheet2!$E$2:$F$8,2,FALSE)=WEEKDAY(DATE(Year,MONTH($J$29),1)),1,0)),IF(J34&gt;=1,J34+1,IF(VLOOKUP(K$12,Sheet2!$E$2:$F$8,2,FALSE)=WEEKDAY(DATE(Year,MONTH($J$29),1)),1,0)),0)&lt;K32,0,IF(DAY(EOMONTH(DATE(Year,MONTH($J$29),1),0))&gt;IF(J34&gt;=1,J34,IF(VLOOKUP(K$12,Sheet2!$E$2:$F$8,2,FALSE)=WEEKDAY(DATE(Year,MONTH($J$29),1)),1,0)),IF(J34&gt;=1,J34+1,IF(VLOOKUP(K$12,Sheet2!$E$2:$F$8,2,FALSE)=WEEKDAY(DATE(Year,MONTH($J$29),1)),1,0)),0))</f>
        <v>19</v>
      </c>
      <c r="L34" s="2">
        <f>IF(IF(DAY(EOMONTH(DATE(Year,MONTH($J$29),1),0))&gt;IF(K34&gt;=1,K34,IF(VLOOKUP(L$12,Sheet2!$E$2:$F$8,2,FALSE)=WEEKDAY(DATE(Year,MONTH($J$29),1)),1,0)),IF(K34&gt;=1,K34+1,IF(VLOOKUP(L$12,Sheet2!$E$2:$F$8,2,FALSE)=WEEKDAY(DATE(Year,MONTH($J$29),1)),1,0)),0)&lt;L32,0,IF(DAY(EOMONTH(DATE(Year,MONTH($J$29),1),0))&gt;IF(K34&gt;=1,K34,IF(VLOOKUP(L$12,Sheet2!$E$2:$F$8,2,FALSE)=WEEKDAY(DATE(Year,MONTH($J$29),1)),1,0)),IF(K34&gt;=1,K34+1,IF(VLOOKUP(L$12,Sheet2!$E$2:$F$8,2,FALSE)=WEEKDAY(DATE(Year,MONTH($J$29),1)),1,0)),0))</f>
        <v>20</v>
      </c>
      <c r="M34" s="2">
        <f>IF(IF(DAY(EOMONTH(DATE(Year,MONTH($J$29),1),0))&gt;IF(L34&gt;=1,L34,IF(VLOOKUP(M$12,Sheet2!$E$2:$F$8,2,FALSE)=WEEKDAY(DATE(Year,MONTH($J$29),1)),1,0)),IF(L34&gt;=1,L34+1,IF(VLOOKUP(M$12,Sheet2!$E$2:$F$8,2,FALSE)=WEEKDAY(DATE(Year,MONTH($J$29),1)),1,0)),0)&lt;M32,0,IF(DAY(EOMONTH(DATE(Year,MONTH($J$29),1),0))&gt;IF(L34&gt;=1,L34,IF(VLOOKUP(M$12,Sheet2!$E$2:$F$8,2,FALSE)=WEEKDAY(DATE(Year,MONTH($J$29),1)),1,0)),IF(L34&gt;=1,L34+1,IF(VLOOKUP(M$12,Sheet2!$E$2:$F$8,2,FALSE)=WEEKDAY(DATE(Year,MONTH($J$29),1)),1,0)),0))</f>
        <v>21</v>
      </c>
      <c r="N34" s="2">
        <f>IF(IF(DAY(EOMONTH(DATE(Year,MONTH($J$29),1),0))&gt;IF(M34&gt;=1,M34,IF(VLOOKUP(N$12,Sheet2!$E$2:$F$8,2,FALSE)=WEEKDAY(DATE(Year,MONTH($J$29),1)),1,0)),IF(M34&gt;=1,M34+1,IF(VLOOKUP(N$12,Sheet2!$E$2:$F$8,2,FALSE)=WEEKDAY(DATE(Year,MONTH($J$29),1)),1,0)),0)&lt;N32,0,IF(DAY(EOMONTH(DATE(Year,MONTH($J$29),1),0))&gt;IF(M34&gt;=1,M34,IF(VLOOKUP(N$12,Sheet2!$E$2:$F$8,2,FALSE)=WEEKDAY(DATE(Year,MONTH($J$29),1)),1,0)),IF(M34&gt;=1,M34+1,IF(VLOOKUP(N$12,Sheet2!$E$2:$F$8,2,FALSE)=WEEKDAY(DATE(Year,MONTH($J$29),1)),1,0)),0))</f>
        <v>22</v>
      </c>
      <c r="O34" s="2">
        <f>IF(IF(DAY(EOMONTH(DATE(Year,MONTH($J$29),1),0))&gt;IF(N34&gt;=1,N34,IF(VLOOKUP(O$12,Sheet2!$E$2:$F$8,2,FALSE)=WEEKDAY(DATE(Year,MONTH($J$29),1)),1,0)),IF(N34&gt;=1,N34+1,IF(VLOOKUP(O$12,Sheet2!$E$2:$F$8,2,FALSE)=WEEKDAY(DATE(Year,MONTH($J$29),1)),1,0)),0)&lt;O32,0,IF(DAY(EOMONTH(DATE(Year,MONTH($J$29),1),0))&gt;IF(N34&gt;=1,N34,IF(VLOOKUP(O$12,Sheet2!$E$2:$F$8,2,FALSE)=WEEKDAY(DATE(Year,MONTH($J$29),1)),1,0)),IF(N34&gt;=1,N34+1,IF(VLOOKUP(O$12,Sheet2!$E$2:$F$8,2,FALSE)=WEEKDAY(DATE(Year,MONTH($J$29),1)),1,0)),0))</f>
        <v>23</v>
      </c>
      <c r="P34" s="3">
        <f>IF(IF(DAY(EOMONTH(DATE(Year,MONTH($J$29),1),0))&gt;IF(O34&gt;=1,O34,IF(VLOOKUP(P$12,Sheet2!$E$2:$F$8,2,FALSE)=WEEKDAY(DATE(Year,MONTH($J$29),1)),1,0)),IF(O34&gt;=1,O34+1,IF(VLOOKUP(P$12,Sheet2!$E$2:$F$8,2,FALSE)=WEEKDAY(DATE(Year,MONTH($J$29),1)),1,0)),0)&lt;P32,0,IF(DAY(EOMONTH(DATE(Year,MONTH($J$29),1),0))&gt;IF(O34&gt;=1,O34,IF(VLOOKUP(P$12,Sheet2!$E$2:$F$8,2,FALSE)=WEEKDAY(DATE(Year,MONTH($J$29),1)),1,0)),IF(O34&gt;=1,O34+1,IF(VLOOKUP(P$12,Sheet2!$E$2:$F$8,2,FALSE)=WEEKDAY(DATE(Year,MONTH($J$29),1)),1,0)),0))</f>
        <v>24</v>
      </c>
      <c r="Q34"/>
      <c r="R34" s="1">
        <f>IF(IF(DAY(EOMONTH(DATE(YEAR($R$29),MONTH($R$29),1),0))&gt;IF(X33&gt;=1,X33,IF(VLOOKUP(R$12,Sheet2!$E$2:$F$8,2,FALSE)=WEEKDAY(DATE(YEAR($R$29),MONTH($R$29),1)),1,0)),IF(X33&gt;=1,X33+1,IF(VLOOKUP(R$12,Sheet2!$E$2:$F$8,2,FALSE)=WEEKDAY(DATE(Year,MONTH($R$29),1)),1,0)),0)&lt;R32,0,IF(DAY(EOMONTH(DATE(YEAR($R$29),MONTH($R$29),1),0))&gt;IF(X33&gt;=1,X33,IF(VLOOKUP(R$12,Sheet2!$E$2:$F$8,2,FALSE)=WEEKDAY(DATE(YEAR($R$29),MONTH($R$29),1)),1,0)),IF(X33&gt;=1,X33+1,IF(VLOOKUP(R$12,Sheet2!$E$2:$F$8,2,FALSE)=WEEKDAY(DATE(YEAR($R$29),MONTH($R$29),1)),1,0)),0))</f>
        <v>16</v>
      </c>
      <c r="S34" s="2">
        <f>IF(IF(DAY(EOMONTH(DATE(Year,MONTH($R$29),1),0))&gt;IF(R34&gt;=1,R34,IF(VLOOKUP(S$12,Sheet2!$E$2:$F$8,2,FALSE)=WEEKDAY(DATE(Year,MONTH($R$29),1)),1,0)),IF(R34&gt;=1,R34+1,IF(VLOOKUP(S$12,Sheet2!$E$2:$F$8,2,FALSE)=WEEKDAY(DATE(Year,MONTH($R$29),1)),1,0)),0)&lt;S32,0,IF(DAY(EOMONTH(DATE(Year,MONTH($R$29),1),0))&gt;IF(R34&gt;=1,R34,IF(VLOOKUP(S$12,Sheet2!$E$2:$F$8,2,FALSE)=WEEKDAY(DATE(Year,MONTH($R$29),1)),1,0)),IF(R34&gt;=1,R34+1,IF(VLOOKUP(S$12,Sheet2!$E$2:$F$8,2,FALSE)=WEEKDAY(DATE(Year,MONTH($R$29),1)),1,0)),0))</f>
        <v>17</v>
      </c>
      <c r="T34" s="2">
        <f>IF(IF(DAY(EOMONTH(DATE(Year,MONTH($R$29),1),0))&gt;IF(S34&gt;=1,S34,IF(VLOOKUP(T$12,Sheet2!$E$2:$F$8,2,FALSE)=WEEKDAY(DATE(Year,MONTH($R$29),1)),1,0)),IF(S34&gt;=1,S34+1,IF(VLOOKUP(T$12,Sheet2!$E$2:$F$8,2,FALSE)=WEEKDAY(DATE(Year,MONTH($R$29),1)),1,0)),0)&lt;T32,0,IF(DAY(EOMONTH(DATE(Year,MONTH($R$29),1),0))&gt;IF(S34&gt;=1,S34,IF(VLOOKUP(T$12,Sheet2!$E$2:$F$8,2,FALSE)=WEEKDAY(DATE(Year,MONTH($R$29),1)),1,0)),IF(S34&gt;=1,S34+1,IF(VLOOKUP(T$12,Sheet2!$E$2:$F$8,2,FALSE)=WEEKDAY(DATE(Year,MONTH($R$29),1)),1,0)),0))</f>
        <v>18</v>
      </c>
      <c r="U34" s="2">
        <f>IF(IF(DAY(EOMONTH(DATE(Year,MONTH($R$29),1),0))&gt;IF(T34&gt;=1,T34,IF(VLOOKUP(U$12,Sheet2!$E$2:$F$8,2,FALSE)=WEEKDAY(DATE(Year,MONTH($R$29),1)),1,0)),IF(T34&gt;=1,T34+1,IF(VLOOKUP(U$12,Sheet2!$E$2:$F$8,2,FALSE)=WEEKDAY(DATE(Year,MONTH($R$29),1)),1,0)),0)&lt;U32,0,IF(DAY(EOMONTH(DATE(Year,MONTH($R$29),1),0))&gt;IF(T34&gt;=1,T34,IF(VLOOKUP(U$12,Sheet2!$E$2:$F$8,2,FALSE)=WEEKDAY(DATE(Year,MONTH($R$29),1)),1,0)),IF(T34&gt;=1,T34+1,IF(VLOOKUP(U$12,Sheet2!$E$2:$F$8,2,FALSE)=WEEKDAY(DATE(Year,MONTH($R$29),1)),1,0)),0))</f>
        <v>19</v>
      </c>
      <c r="V34" s="2">
        <f>IF(IF(DAY(EOMONTH(DATE(Year,MONTH($R$29),1),0))&gt;IF(U34&gt;=1,U34,IF(VLOOKUP(V$12,Sheet2!$E$2:$F$8,2,FALSE)=WEEKDAY(DATE(Year,MONTH($R$29),1)),1,0)),IF(U34&gt;=1,U34+1,IF(VLOOKUP(V$12,Sheet2!$E$2:$F$8,2,FALSE)=WEEKDAY(DATE(Year,MONTH($R$29),1)),1,0)),0)&lt;V32,0,IF(DAY(EOMONTH(DATE(Year,MONTH($R$29),1),0))&gt;IF(U34&gt;=1,U34,IF(VLOOKUP(V$12,Sheet2!$E$2:$F$8,2,FALSE)=WEEKDAY(DATE(Year,MONTH($R$29),1)),1,0)),IF(U34&gt;=1,U34+1,IF(VLOOKUP(V$12,Sheet2!$E$2:$F$8,2,FALSE)=WEEKDAY(DATE(Year,MONTH($R$29),1)),1,0)),0))</f>
        <v>20</v>
      </c>
      <c r="W34" s="2">
        <f>IF(IF(DAY(EOMONTH(DATE(Year,MONTH($R$29),1),0))&gt;IF(V34&gt;=1,V34,IF(VLOOKUP(W$12,Sheet2!$E$2:$F$8,2,FALSE)=WEEKDAY(DATE(Year,MONTH($R$29),1)),1,0)),IF(V34&gt;=1,V34+1,IF(VLOOKUP(W$12,Sheet2!$E$2:$F$8,2,FALSE)=WEEKDAY(DATE(Year,MONTH($R$29),1)),1,0)),0)&lt;W32,0,IF(DAY(EOMONTH(DATE(Year,MONTH($R$29),1),0))&gt;IF(V34&gt;=1,V34,IF(VLOOKUP(W$12,Sheet2!$E$2:$F$8,2,FALSE)=WEEKDAY(DATE(Year,MONTH($R$29),1)),1,0)),IF(V34&gt;=1,V34+1,IF(VLOOKUP(W$12,Sheet2!$E$2:$F$8,2,FALSE)=WEEKDAY(DATE(Year,MONTH($R$29),1)),1,0)),0))</f>
        <v>21</v>
      </c>
      <c r="X34" s="3">
        <f>IF(IF(DAY(EOMONTH(DATE(Year,MONTH($R$29),1),0))&gt;IF(W34&gt;=1,W34,IF(VLOOKUP(X$12,Sheet2!$E$2:$F$8,2,FALSE)=WEEKDAY(DATE(Year,MONTH($R$29),1)),1,0)),IF(W34&gt;=1,W34+1,IF(VLOOKUP(X$12,Sheet2!$E$2:$F$8,2,FALSE)=WEEKDAY(DATE(Year,MONTH($R$29),1)),1,0)),0)&lt;X32,0,IF(DAY(EOMONTH(DATE(Year,MONTH($R$29),1),0))&gt;IF(W34&gt;=1,W34,IF(VLOOKUP(X$12,Sheet2!$E$2:$F$8,2,FALSE)=WEEKDAY(DATE(Year,MONTH($R$29),1)),1,0)),IF(W34&gt;=1,W34+1,IF(VLOOKUP(X$12,Sheet2!$E$2:$F$8,2,FALSE)=WEEKDAY(DATE(Year,MONTH($R$29),1)),1,0)),0))</f>
        <v>22</v>
      </c>
    </row>
    <row r="35" spans="2:24" ht="12">
      <c r="B35" s="1">
        <f>IF(IF(DAY(EOMONTH(DATE(YEAR($B$29),MONTH($B$29),1),0))&gt;IF(H34&gt;=1,H34,IF(VLOOKUP(B$12,Sheet2!$E$2:$F$8,2,FALSE)=WEEKDAY(DATE(YEAR($B$29),MONTH($B$29),1)),1,0)),IF(H34&gt;=1,H34+1,IF(VLOOKUP(B$12,Sheet2!$E$2:$F$8,2,FALSE)=WEEKDAY(DATE(Year,MONTH($B$29),1)),1,0)),0)&lt;B$33,0,IF(DAY(EOMONTH(DATE(YEAR($B$29),MONTH($B$29),1),0))&gt;IF(H34&gt;=1,H34,IF(VLOOKUP(B$12,Sheet2!$E$2:$F$8,2,FALSE)=WEEKDAY(DATE(YEAR($B$29),MONTH($B$29),1)),1,0)),IF(H34&gt;=1,H34+1,IF(VLOOKUP(B$12,Sheet2!$E$2:$F$8,2,FALSE)=WEEKDAY(DATE(YEAR($B$29),MONTH($B$29),1)),1,0)),0))</f>
        <v>28</v>
      </c>
      <c r="C35" s="2">
        <f>IF(IF(DAY(EOMONTH(DATE(Year,MONTH($B$29),1),0))&gt;IF(B35&gt;=1,B35,IF(VLOOKUP(C$12,Sheet2!$E$2:$F$8,2,FALSE)=WEEKDAY(DATE(Year,MONTH($B$29),1)),1,0)),IF(B35&gt;=1,B35+1,IF(VLOOKUP(C$12,Sheet2!$E$2:$F$8,2,FALSE)=WEEKDAY(DATE(Year,MONTH($B$29),1)),1,0)),0)&lt;C33,0,IF(DAY(EOMONTH(DATE(Year,MONTH($B$29),1),0))&gt;IF(B35&gt;=1,B35,IF(VLOOKUP(C$12,Sheet2!$E$2:$F$8,2,FALSE)=WEEKDAY(DATE(Year,MONTH($B$29),1)),1,0)),IF(B35&gt;=1,B35+1,IF(VLOOKUP(C$12,Sheet2!$E$2:$F$8,2,FALSE)=WEEKDAY(DATE(Year,MONTH($B$29),1)),1,0)),0))</f>
        <v>29</v>
      </c>
      <c r="D35" s="2">
        <f>IF(IF(DAY(EOMONTH(DATE(Year,MONTH($B$29),1),0))&gt;IF(C35&gt;=1,C35,IF(VLOOKUP(D$12,Sheet2!$E$2:$F$8,2,FALSE)=WEEKDAY(DATE(Year,MONTH($B$29),1)),1,0)),IF(C35&gt;=1,C35+1,IF(VLOOKUP(D$12,Sheet2!$E$2:$F$8,2,FALSE)=WEEKDAY(DATE(Year,MONTH($B$29),1)),1,0)),0)&lt;D33,0,IF(DAY(EOMONTH(DATE(Year,MONTH($B$29),1),0))&gt;IF(C35&gt;=1,C35,IF(VLOOKUP(D$12,Sheet2!$E$2:$F$8,2,FALSE)=WEEKDAY(DATE(Year,MONTH($B$29),1)),1,0)),IF(C35&gt;=1,C35+1,IF(VLOOKUP(D$12,Sheet2!$E$2:$F$8,2,FALSE)=WEEKDAY(DATE(Year,MONTH($B$29),1)),1,0)),0))</f>
        <v>30</v>
      </c>
      <c r="E35" s="2">
        <f>IF(IF(DAY(EOMONTH(DATE(Year,MONTH($B$29),1),0))&gt;IF(D35&gt;=1,D35,IF(VLOOKUP(E$12,Sheet2!$E$2:$F$8,2,FALSE)=WEEKDAY(DATE(Year,MONTH($B$29),1)),1,0)),IF(D35&gt;=1,D35+1,IF(VLOOKUP(E$12,Sheet2!$E$2:$F$8,2,FALSE)=WEEKDAY(DATE(Year,MONTH($B$29),1)),1,0)),0)&lt;E33,0,IF(DAY(EOMONTH(DATE(Year,MONTH($B$29),1),0))&gt;IF(D35&gt;=1,D35,IF(VLOOKUP(E$12,Sheet2!$E$2:$F$8,2,FALSE)=WEEKDAY(DATE(Year,MONTH($B$29),1)),1,0)),IF(D35&gt;=1,D35+1,IF(VLOOKUP(E$12,Sheet2!$E$2:$F$8,2,FALSE)=WEEKDAY(DATE(Year,MONTH($B$29),1)),1,0)),0))</f>
        <v>31</v>
      </c>
      <c r="F35" s="2">
        <f>IF(IF(DAY(EOMONTH(DATE(Year,MONTH($B$29),1),0))&gt;IF(E35&gt;=1,E35,IF(VLOOKUP(F$12,Sheet2!$E$2:$F$8,2,FALSE)=WEEKDAY(DATE(Year,MONTH($B$29),1)),1,0)),IF(E35&gt;=1,E35+1,IF(VLOOKUP(F$12,Sheet2!$E$2:$F$8,2,FALSE)=WEEKDAY(DATE(Year,MONTH($B$29),1)),1,0)),0)&lt;F33,0,IF(DAY(EOMONTH(DATE(Year,MONTH($B$29),1),0))&gt;IF(E35&gt;=1,E35,IF(VLOOKUP(F$12,Sheet2!$E$2:$F$8,2,FALSE)=WEEKDAY(DATE(Year,MONTH($B$29),1)),1,0)),IF(E35&gt;=1,E35+1,IF(VLOOKUP(F$12,Sheet2!$E$2:$F$8,2,FALSE)=WEEKDAY(DATE(Year,MONTH($B$29),1)),1,0)),0))</f>
        <v>0</v>
      </c>
      <c r="G35" s="2">
        <f>IF(IF(DAY(EOMONTH(DATE(Year,MONTH($B$29),1),0))&gt;IF(F35&gt;=1,F35,IF(VLOOKUP(G$12,Sheet2!$E$2:$F$8,2,FALSE)=WEEKDAY(DATE(Year,MONTH($B$29),1)),1,0)),IF(F35&gt;=1,F35+1,IF(VLOOKUP(G$12,Sheet2!$E$2:$F$8,2,FALSE)=WEEKDAY(DATE(Year,MONTH($B$29),1)),1,0)),0)&lt;G33,0,IF(DAY(EOMONTH(DATE(Year,MONTH($B$29),1),0))&gt;IF(F35&gt;=1,F35,IF(VLOOKUP(G$12,Sheet2!$E$2:$F$8,2,FALSE)=WEEKDAY(DATE(Year,MONTH($B$29),1)),1,0)),IF(F35&gt;=1,F35+1,IF(VLOOKUP(G$12,Sheet2!$E$2:$F$8,2,FALSE)=WEEKDAY(DATE(Year,MONTH($B$29),1)),1,0)),0))</f>
        <v>0</v>
      </c>
      <c r="H35" s="3">
        <f>IF(IF(DAY(EOMONTH(DATE(Year,MONTH($B$29),1),0))&gt;IF(G35&gt;=1,G35,IF(VLOOKUP(H$12,Sheet2!$E$2:$F$8,2,FALSE)=WEEKDAY(DATE(Year,MONTH($B$29),1)),1,0)),IF(G35&gt;=1,G35+1,IF(VLOOKUP(H$12,Sheet2!$E$2:$F$8,2,FALSE)=WEEKDAY(DATE(Year,MONTH($B$29),1)),1,0)),0)&lt;H33,0,IF(DAY(EOMONTH(DATE(Year,MONTH($B$29),1),0))&gt;IF(G35&gt;=1,G35,IF(VLOOKUP(H$12,Sheet2!$E$2:$F$8,2,FALSE)=WEEKDAY(DATE(Year,MONTH($B$29),1)),1,0)),IF(G35&gt;=1,G35+1,IF(VLOOKUP(H$12,Sheet2!$E$2:$F$8,2,FALSE)=WEEKDAY(DATE(Year,MONTH($B$29),1)),1,0)),0))</f>
        <v>0</v>
      </c>
      <c r="I35"/>
      <c r="J35" s="1">
        <f>IF(IF(DAY(EOMONTH(DATE(YEAR($J$29),MONTH($J$29),1),0))&gt;IF(P34&gt;=1,P34,IF(VLOOKUP(J$12,Sheet2!$E$2:$F$8,2,FALSE)=WEEKDAY(DATE(YEAR($J$29),MONTH($J$29),1)),1,0)),IF(P34&gt;=1,P34+1,IF(VLOOKUP(J$12,Sheet2!$E$2:$F$8,2,FALSE)=WEEKDAY(DATE(Year,MONTH($J$29),1)),1,0)),0)&lt;J33,0,IF(DAY(EOMONTH(DATE(YEAR($J$29),MONTH($J$29),1),0))&gt;IF(P34&gt;=1,P34,IF(VLOOKUP(J$12,Sheet2!$E$2:$F$8,2,FALSE)=WEEKDAY(DATE(YEAR($J$29),MONTH($J$29),1)),1,0)),IF(P34&gt;=1,P34+1,IF(VLOOKUP(J$12,Sheet2!$E$2:$F$8,2,FALSE)=WEEKDAY(DATE(YEAR($J$29),MONTH($J$29),1)),1,0)),0))</f>
        <v>25</v>
      </c>
      <c r="K35" s="2">
        <f>IF(IF(DAY(EOMONTH(DATE(Year,MONTH($J$29),1),0))&gt;IF(J35&gt;=1,J35,IF(VLOOKUP(K$12,Sheet2!$E$2:$F$8,2,FALSE)=WEEKDAY(DATE(Year,MONTH($J$29),1)),1,0)),IF(J35&gt;=1,J35+1,IF(VLOOKUP(K$12,Sheet2!$E$2:$F$8,2,FALSE)=WEEKDAY(DATE(Year,MONTH($J$29),1)),1,0)),0)&lt;K33,0,IF(DAY(EOMONTH(DATE(Year,MONTH($J$29),1),0))&gt;IF(J35&gt;=1,J35,IF(VLOOKUP(K$12,Sheet2!$E$2:$F$8,2,FALSE)=WEEKDAY(DATE(Year,MONTH($J$29),1)),1,0)),IF(J35&gt;=1,J35+1,IF(VLOOKUP(K$12,Sheet2!$E$2:$F$8,2,FALSE)=WEEKDAY(DATE(Year,MONTH($J$29),1)),1,0)),0))</f>
        <v>26</v>
      </c>
      <c r="L35" s="2">
        <f>IF(IF(DAY(EOMONTH(DATE(Year,MONTH($J$29),1),0))&gt;IF(K35&gt;=1,K35,IF(VLOOKUP(L$12,Sheet2!$E$2:$F$8,2,FALSE)=WEEKDAY(DATE(Year,MONTH($J$29),1)),1,0)),IF(K35&gt;=1,K35+1,IF(VLOOKUP(L$12,Sheet2!$E$2:$F$8,2,FALSE)=WEEKDAY(DATE(Year,MONTH($J$29),1)),1,0)),0)&lt;L33,0,IF(DAY(EOMONTH(DATE(Year,MONTH($J$29),1),0))&gt;IF(K35&gt;=1,K35,IF(VLOOKUP(L$12,Sheet2!$E$2:$F$8,2,FALSE)=WEEKDAY(DATE(Year,MONTH($J$29),1)),1,0)),IF(K35&gt;=1,K35+1,IF(VLOOKUP(L$12,Sheet2!$E$2:$F$8,2,FALSE)=WEEKDAY(DATE(Year,MONTH($J$29),1)),1,0)),0))</f>
        <v>27</v>
      </c>
      <c r="M35" s="2">
        <f>IF(IF(DAY(EOMONTH(DATE(Year,MONTH($J$29),1),0))&gt;IF(L35&gt;=1,L35,IF(VLOOKUP(M$12,Sheet2!$E$2:$F$8,2,FALSE)=WEEKDAY(DATE(Year,MONTH($J$29),1)),1,0)),IF(L35&gt;=1,L35+1,IF(VLOOKUP(M$12,Sheet2!$E$2:$F$8,2,FALSE)=WEEKDAY(DATE(Year,MONTH($J$29),1)),1,0)),0)&lt;M33,0,IF(DAY(EOMONTH(DATE(Year,MONTH($J$29),1),0))&gt;IF(L35&gt;=1,L35,IF(VLOOKUP(M$12,Sheet2!$E$2:$F$8,2,FALSE)=WEEKDAY(DATE(Year,MONTH($J$29),1)),1,0)),IF(L35&gt;=1,L35+1,IF(VLOOKUP(M$12,Sheet2!$E$2:$F$8,2,FALSE)=WEEKDAY(DATE(Year,MONTH($J$29),1)),1,0)),0))</f>
        <v>28</v>
      </c>
      <c r="N35" s="2">
        <f>IF(IF(DAY(EOMONTH(DATE(Year,MONTH($J$29),1),0))&gt;IF(M35&gt;=1,M35,IF(VLOOKUP(N$12,Sheet2!$E$2:$F$8,2,FALSE)=WEEKDAY(DATE(Year,MONTH($J$29),1)),1,0)),IF(M35&gt;=1,M35+1,IF(VLOOKUP(N$12,Sheet2!$E$2:$F$8,2,FALSE)=WEEKDAY(DATE(Year,MONTH($J$29),1)),1,0)),0)&lt;N33,0,IF(DAY(EOMONTH(DATE(Year,MONTH($J$29),1),0))&gt;IF(M35&gt;=1,M35,IF(VLOOKUP(N$12,Sheet2!$E$2:$F$8,2,FALSE)=WEEKDAY(DATE(Year,MONTH($J$29),1)),1,0)),IF(M35&gt;=1,M35+1,IF(VLOOKUP(N$12,Sheet2!$E$2:$F$8,2,FALSE)=WEEKDAY(DATE(Year,MONTH($J$29),1)),1,0)),0))</f>
        <v>29</v>
      </c>
      <c r="O35" s="2">
        <f>IF(IF(DAY(EOMONTH(DATE(Year,MONTH($J$29),1),0))&gt;IF(N35&gt;=1,N35,IF(VLOOKUP(O$12,Sheet2!$E$2:$F$8,2,FALSE)=WEEKDAY(DATE(Year,MONTH($J$29),1)),1,0)),IF(N35&gt;=1,N35+1,IF(VLOOKUP(O$12,Sheet2!$E$2:$F$8,2,FALSE)=WEEKDAY(DATE(Year,MONTH($J$29),1)),1,0)),0)&lt;O33,0,IF(DAY(EOMONTH(DATE(Year,MONTH($J$29),1),0))&gt;IF(N35&gt;=1,N35,IF(VLOOKUP(O$12,Sheet2!$E$2:$F$8,2,FALSE)=WEEKDAY(DATE(Year,MONTH($J$29),1)),1,0)),IF(N35&gt;=1,N35+1,IF(VLOOKUP(O$12,Sheet2!$E$2:$F$8,2,FALSE)=WEEKDAY(DATE(Year,MONTH($J$29),1)),1,0)),0))</f>
        <v>30</v>
      </c>
      <c r="P35" s="3">
        <f>IF(IF(DAY(EOMONTH(DATE(Year,MONTH($J$29),1),0))&gt;IF(O35&gt;=1,O35,IF(VLOOKUP(P$12,Sheet2!$E$2:$F$8,2,FALSE)=WEEKDAY(DATE(Year,MONTH($J$29),1)),1,0)),IF(O35&gt;=1,O35+1,IF(VLOOKUP(P$12,Sheet2!$E$2:$F$8,2,FALSE)=WEEKDAY(DATE(Year,MONTH($J$29),1)),1,0)),0)&lt;P33,0,IF(DAY(EOMONTH(DATE(Year,MONTH($J$29),1),0))&gt;IF(O35&gt;=1,O35,IF(VLOOKUP(P$12,Sheet2!$E$2:$F$8,2,FALSE)=WEEKDAY(DATE(Year,MONTH($J$29),1)),1,0)),IF(O35&gt;=1,O35+1,IF(VLOOKUP(P$12,Sheet2!$E$2:$F$8,2,FALSE)=WEEKDAY(DATE(Year,MONTH($J$29),1)),1,0)),0))</f>
        <v>0</v>
      </c>
      <c r="Q35"/>
      <c r="R35" s="1">
        <f>IF(IF(DAY(EOMONTH(DATE(YEAR($R$29),MONTH($R$29),1),0))&gt;IF(X34&gt;=1,X34,IF(VLOOKUP(R$12,Sheet2!$E$2:$F$8,2,FALSE)=WEEKDAY(DATE(YEAR($R$29),MONTH($R$29),1)),1,0)),IF(X34&gt;=1,X34+1,IF(VLOOKUP(R$12,Sheet2!$E$2:$F$8,2,FALSE)=WEEKDAY(DATE(Year,MONTH($R$29),1)),1,0)),0)&lt;R33,0,IF(DAY(EOMONTH(DATE(YEAR($R$29),MONTH($R$29),1),0))&gt;IF(X34&gt;=1,X34,IF(VLOOKUP(R$12,Sheet2!$E$2:$F$8,2,FALSE)=WEEKDAY(DATE(YEAR($R$29),MONTH($R$29),1)),1,0)),IF(X34&gt;=1,X34+1,IF(VLOOKUP(R$12,Sheet2!$E$2:$F$8,2,FALSE)=WEEKDAY(DATE(YEAR($R$29),MONTH($R$29),1)),1,0)),0))</f>
        <v>23</v>
      </c>
      <c r="S35" s="2">
        <f>IF(IF(DAY(EOMONTH(DATE(Year,MONTH($R$29),1),0))&gt;IF(R35&gt;=1,R35,IF(VLOOKUP(S$12,Sheet2!$E$2:$F$8,2,FALSE)=WEEKDAY(DATE(Year,MONTH($R$29),1)),1,0)),IF(R35&gt;=1,R35+1,IF(VLOOKUP(S$12,Sheet2!$E$2:$F$8,2,FALSE)=WEEKDAY(DATE(Year,MONTH($R$29),1)),1,0)),0)&lt;S33,0,IF(DAY(EOMONTH(DATE(Year,MONTH($R$29),1),0))&gt;IF(R35&gt;=1,R35,IF(VLOOKUP(S$12,Sheet2!$E$2:$F$8,2,FALSE)=WEEKDAY(DATE(Year,MONTH($R$29),1)),1,0)),IF(R35&gt;=1,R35+1,IF(VLOOKUP(S$12,Sheet2!$E$2:$F$8,2,FALSE)=WEEKDAY(DATE(Year,MONTH($R$29),1)),1,0)),0))</f>
        <v>24</v>
      </c>
      <c r="T35" s="2">
        <f>IF(IF(DAY(EOMONTH(DATE(Year,MONTH($R$29),1),0))&gt;IF(S35&gt;=1,S35,IF(VLOOKUP(T$12,Sheet2!$E$2:$F$8,2,FALSE)=WEEKDAY(DATE(Year,MONTH($R$29),1)),1,0)),IF(S35&gt;=1,S35+1,IF(VLOOKUP(T$12,Sheet2!$E$2:$F$8,2,FALSE)=WEEKDAY(DATE(Year,MONTH($R$29),1)),1,0)),0)&lt;T33,0,IF(DAY(EOMONTH(DATE(Year,MONTH($R$29),1),0))&gt;IF(S35&gt;=1,S35,IF(VLOOKUP(T$12,Sheet2!$E$2:$F$8,2,FALSE)=WEEKDAY(DATE(Year,MONTH($R$29),1)),1,0)),IF(S35&gt;=1,S35+1,IF(VLOOKUP(T$12,Sheet2!$E$2:$F$8,2,FALSE)=WEEKDAY(DATE(Year,MONTH($R$29),1)),1,0)),0))</f>
        <v>25</v>
      </c>
      <c r="U35" s="2">
        <f>IF(IF(DAY(EOMONTH(DATE(Year,MONTH($R$29),1),0))&gt;IF(T35&gt;=1,T35,IF(VLOOKUP(U$12,Sheet2!$E$2:$F$8,2,FALSE)=WEEKDAY(DATE(Year,MONTH($R$29),1)),1,0)),IF(T35&gt;=1,T35+1,IF(VLOOKUP(U$12,Sheet2!$E$2:$F$8,2,FALSE)=WEEKDAY(DATE(Year,MONTH($R$29),1)),1,0)),0)&lt;U33,0,IF(DAY(EOMONTH(DATE(Year,MONTH($R$29),1),0))&gt;IF(T35&gt;=1,T35,IF(VLOOKUP(U$12,Sheet2!$E$2:$F$8,2,FALSE)=WEEKDAY(DATE(Year,MONTH($R$29),1)),1,0)),IF(T35&gt;=1,T35+1,IF(VLOOKUP(U$12,Sheet2!$E$2:$F$8,2,FALSE)=WEEKDAY(DATE(Year,MONTH($R$29),1)),1,0)),0))</f>
        <v>26</v>
      </c>
      <c r="V35" s="2">
        <f>IF(IF(DAY(EOMONTH(DATE(Year,MONTH($R$29),1),0))&gt;IF(U35&gt;=1,U35,IF(VLOOKUP(V$12,Sheet2!$E$2:$F$8,2,FALSE)=WEEKDAY(DATE(Year,MONTH($R$29),1)),1,0)),IF(U35&gt;=1,U35+1,IF(VLOOKUP(V$12,Sheet2!$E$2:$F$8,2,FALSE)=WEEKDAY(DATE(Year,MONTH($R$29),1)),1,0)),0)&lt;V33,0,IF(DAY(EOMONTH(DATE(Year,MONTH($R$29),1),0))&gt;IF(U35&gt;=1,U35,IF(VLOOKUP(V$12,Sheet2!$E$2:$F$8,2,FALSE)=WEEKDAY(DATE(Year,MONTH($R$29),1)),1,0)),IF(U35&gt;=1,U35+1,IF(VLOOKUP(V$12,Sheet2!$E$2:$F$8,2,FALSE)=WEEKDAY(DATE(Year,MONTH($R$29),1)),1,0)),0))</f>
        <v>27</v>
      </c>
      <c r="W35" s="2">
        <f>IF(IF(DAY(EOMONTH(DATE(Year,MONTH($R$29),1),0))&gt;IF(V35&gt;=1,V35,IF(VLOOKUP(W$12,Sheet2!$E$2:$F$8,2,FALSE)=WEEKDAY(DATE(Year,MONTH($R$29),1)),1,0)),IF(V35&gt;=1,V35+1,IF(VLOOKUP(W$12,Sheet2!$E$2:$F$8,2,FALSE)=WEEKDAY(DATE(Year,MONTH($R$29),1)),1,0)),0)&lt;W33,0,IF(DAY(EOMONTH(DATE(Year,MONTH($R$29),1),0))&gt;IF(V35&gt;=1,V35,IF(VLOOKUP(W$12,Sheet2!$E$2:$F$8,2,FALSE)=WEEKDAY(DATE(Year,MONTH($R$29),1)),1,0)),IF(V35&gt;=1,V35+1,IF(VLOOKUP(W$12,Sheet2!$E$2:$F$8,2,FALSE)=WEEKDAY(DATE(Year,MONTH($R$29),1)),1,0)),0))</f>
        <v>28</v>
      </c>
      <c r="X35" s="3">
        <f>IF(IF(DAY(EOMONTH(DATE(Year,MONTH($R$29),1),0))&gt;IF(W35&gt;=1,W35,IF(VLOOKUP(X$12,Sheet2!$E$2:$F$8,2,FALSE)=WEEKDAY(DATE(Year,MONTH($R$29),1)),1,0)),IF(W35&gt;=1,W35+1,IF(VLOOKUP(X$12,Sheet2!$E$2:$F$8,2,FALSE)=WEEKDAY(DATE(Year,MONTH($R$29),1)),1,0)),0)&lt;X33,0,IF(DAY(EOMONTH(DATE(Year,MONTH($R$29),1),0))&gt;IF(W35&gt;=1,W35,IF(VLOOKUP(X$12,Sheet2!$E$2:$F$8,2,FALSE)=WEEKDAY(DATE(Year,MONTH($R$29),1)),1,0)),IF(W35&gt;=1,W35+1,IF(VLOOKUP(X$12,Sheet2!$E$2:$F$8,2,FALSE)=WEEKDAY(DATE(Year,MONTH($R$29),1)),1,0)),0))</f>
        <v>29</v>
      </c>
    </row>
    <row r="36" spans="2:24" ht="12">
      <c r="B36" s="4">
        <f>IF(IF(DAY(EOMONTH(DATE(YEAR($B$29),MONTH($B$29),1),0))&gt;IF(H35&gt;=1,H35,IF(VLOOKUP(B$12,Sheet2!$E$2:$F$8,2,FALSE)=WEEKDAY(DATE(YEAR($B$29),MONTH($B$29),1)),1,0)),IF(H35&gt;=1,H35+1,IF(VLOOKUP(B$12,Sheet2!$E$2:$F$8,2,FALSE)=WEEKDAY(DATE(Year,MONTH($B$29),1)),1,0)),0)&lt;B$34,0,IF(DAY(EOMONTH(DATE(YEAR($B$29),MONTH($B$29),1),0))&gt;IF(H35&gt;=1,H35,IF(VLOOKUP(B$12,Sheet2!$E$2:$F$8,2,FALSE)=WEEKDAY(DATE(YEAR($B$29),MONTH($B$29),1)),1,0)),IF(H35&gt;=1,H35+1,IF(VLOOKUP(B$12,Sheet2!$E$2:$F$8,2,FALSE)=WEEKDAY(DATE(YEAR($B$29),MONTH($B$29),1)),1,0)),0))</f>
        <v>0</v>
      </c>
      <c r="C36" s="5">
        <f>IF(IF(DAY(EOMONTH(DATE(Year,MONTH($B$29),1),0))&gt;IF(B36&gt;=1,B36,IF(VLOOKUP(C$12,Sheet2!$E$2:$F$8,2,FALSE)=WEEKDAY(DATE(Year,MONTH($B$29),1)),1,0)),IF(B36&gt;=1,B36+1,IF(VLOOKUP(C$12,Sheet2!$E$2:$F$8,2,FALSE)=WEEKDAY(DATE(Year,MONTH($B$29),1)),1,0)),0)&lt;C34,0,IF(DAY(EOMONTH(DATE(Year,MONTH($B$29),1),0))&gt;IF(B36&gt;=1,B36,IF(VLOOKUP(C$12,Sheet2!$E$2:$F$8,2,FALSE)=WEEKDAY(DATE(Year,MONTH($B$29),1)),1,0)),IF(B36&gt;=1,B36+1,IF(VLOOKUP(C$12,Sheet2!$E$2:$F$8,2,FALSE)=WEEKDAY(DATE(Year,MONTH($B$29),1)),1,0)),0))</f>
        <v>0</v>
      </c>
      <c r="D36" s="5">
        <f>IF(IF(DAY(EOMONTH(DATE(Year,MONTH($B$29),1),0))&gt;IF(C36&gt;=1,C36,IF(VLOOKUP(D$12,Sheet2!$E$2:$F$8,2,FALSE)=WEEKDAY(DATE(Year,MONTH($B$29),1)),1,0)),IF(C36&gt;=1,C36+1,IF(VLOOKUP(D$12,Sheet2!$E$2:$F$8,2,FALSE)=WEEKDAY(DATE(Year,MONTH($B$29),1)),1,0)),0)&lt;D34,0,IF(DAY(EOMONTH(DATE(Year,MONTH($B$29),1),0))&gt;IF(C36&gt;=1,C36,IF(VLOOKUP(D$12,Sheet2!$E$2:$F$8,2,FALSE)=WEEKDAY(DATE(Year,MONTH($B$29),1)),1,0)),IF(C36&gt;=1,C36+1,IF(VLOOKUP(D$12,Sheet2!$E$2:$F$8,2,FALSE)=WEEKDAY(DATE(Year,MONTH($B$29),1)),1,0)),0))</f>
        <v>0</v>
      </c>
      <c r="E36" s="5">
        <f>IF(IF(DAY(EOMONTH(DATE(Year,MONTH($B$29),1),0))&gt;IF(D36&gt;=1,D36,IF(VLOOKUP(E$12,Sheet2!$E$2:$F$8,2,FALSE)=WEEKDAY(DATE(Year,MONTH($B$29),1)),1,0)),IF(D36&gt;=1,D36+1,IF(VLOOKUP(E$12,Sheet2!$E$2:$F$8,2,FALSE)=WEEKDAY(DATE(Year,MONTH($B$29),1)),1,0)),0)&lt;E34,0,IF(DAY(EOMONTH(DATE(Year,MONTH($B$29),1),0))&gt;IF(D36&gt;=1,D36,IF(VLOOKUP(E$12,Sheet2!$E$2:$F$8,2,FALSE)=WEEKDAY(DATE(Year,MONTH($B$29),1)),1,0)),IF(D36&gt;=1,D36+1,IF(VLOOKUP(E$12,Sheet2!$E$2:$F$8,2,FALSE)=WEEKDAY(DATE(Year,MONTH($B$29),1)),1,0)),0))</f>
        <v>0</v>
      </c>
      <c r="F36" s="5">
        <f>IF(IF(DAY(EOMONTH(DATE(Year,MONTH($B$29),1),0))&gt;IF(E36&gt;=1,E36,IF(VLOOKUP(F$12,Sheet2!$E$2:$F$8,2,FALSE)=WEEKDAY(DATE(Year,MONTH($B$29),1)),1,0)),IF(E36&gt;=1,E36+1,IF(VLOOKUP(F$12,Sheet2!$E$2:$F$8,2,FALSE)=WEEKDAY(DATE(Year,MONTH($B$29),1)),1,0)),0)&lt;F34,0,IF(DAY(EOMONTH(DATE(Year,MONTH($B$29),1),0))&gt;IF(E36&gt;=1,E36,IF(VLOOKUP(F$12,Sheet2!$E$2:$F$8,2,FALSE)=WEEKDAY(DATE(Year,MONTH($B$29),1)),1,0)),IF(E36&gt;=1,E36+1,IF(VLOOKUP(F$12,Sheet2!$E$2:$F$8,2,FALSE)=WEEKDAY(DATE(Year,MONTH($B$29),1)),1,0)),0))</f>
        <v>0</v>
      </c>
      <c r="G36" s="5">
        <f>IF(IF(DAY(EOMONTH(DATE(Year,MONTH($B$29),1),0))&gt;IF(F36&gt;=1,F36,IF(VLOOKUP(G$12,Sheet2!$E$2:$F$8,2,FALSE)=WEEKDAY(DATE(Year,MONTH($B$29),1)),1,0)),IF(F36&gt;=1,F36+1,IF(VLOOKUP(G$12,Sheet2!$E$2:$F$8,2,FALSE)=WEEKDAY(DATE(Year,MONTH($B$29),1)),1,0)),0)&lt;G34,0,IF(DAY(EOMONTH(DATE(Year,MONTH($B$29),1),0))&gt;IF(F36&gt;=1,F36,IF(VLOOKUP(G$12,Sheet2!$E$2:$F$8,2,FALSE)=WEEKDAY(DATE(Year,MONTH($B$29),1)),1,0)),IF(F36&gt;=1,F36+1,IF(VLOOKUP(G$12,Sheet2!$E$2:$F$8,2,FALSE)=WEEKDAY(DATE(Year,MONTH($B$29),1)),1,0)),0))</f>
        <v>0</v>
      </c>
      <c r="H36" s="6">
        <f>IF(IF(DAY(EOMONTH(DATE(Year,MONTH($B$29),1),0))&gt;IF(G36&gt;=1,G36,IF(VLOOKUP(H$12,Sheet2!$E$2:$F$8,2,FALSE)=WEEKDAY(DATE(Year,MONTH($B$29),1)),1,0)),IF(G36&gt;=1,G36+1,IF(VLOOKUP(H$12,Sheet2!$E$2:$F$8,2,FALSE)=WEEKDAY(DATE(Year,MONTH($B$29),1)),1,0)),0)&lt;H34,0,IF(DAY(EOMONTH(DATE(Year,MONTH($B$29),1),0))&gt;IF(G36&gt;=1,G36,IF(VLOOKUP(H$12,Sheet2!$E$2:$F$8,2,FALSE)=WEEKDAY(DATE(Year,MONTH($B$29),1)),1,0)),IF(G36&gt;=1,G36+1,IF(VLOOKUP(H$12,Sheet2!$E$2:$F$8,2,FALSE)=WEEKDAY(DATE(Year,MONTH($B$29),1)),1,0)),0))</f>
        <v>0</v>
      </c>
      <c r="I36"/>
      <c r="J36" s="4">
        <f>IF(IF(DAY(EOMONTH(DATE(YEAR($J$29),MONTH($J$29),1),0))&gt;IF(P35&gt;=1,P35,IF(VLOOKUP(J$12,Sheet2!$E$2:$F$8,2,FALSE)=WEEKDAY(DATE(YEAR($J$29),MONTH($J$29),1)),1,0)),IF(P35&gt;=1,P35+1,IF(VLOOKUP(J$12,Sheet2!$E$2:$F$8,2,FALSE)=WEEKDAY(DATE(Year,MONTH($J$29),1)),1,0)),0)&lt;J34,0,IF(DAY(EOMONTH(DATE(YEAR($J$29),MONTH($J$29),1),0))&gt;IF(P35&gt;=1,P35,IF(VLOOKUP(J$12,Sheet2!$E$2:$F$8,2,FALSE)=WEEKDAY(DATE(YEAR($J$29),MONTH($J$29),1)),1,0)),IF(P35&gt;=1,P35+1,IF(VLOOKUP(J$12,Sheet2!$E$2:$F$8,2,FALSE)=WEEKDAY(DATE(YEAR($J$29),MONTH($J$29),1)),1,0)),0))</f>
        <v>0</v>
      </c>
      <c r="K36" s="5">
        <f>IF(IF(DAY(EOMONTH(DATE(Year,MONTH($J$29),1),0))&gt;IF(J36&gt;=1,J36,IF(VLOOKUP(K$12,Sheet2!$E$2:$F$8,2,FALSE)=WEEKDAY(DATE(Year,MONTH($J$29),1)),1,0)),IF(J36&gt;=1,J36+1,IF(VLOOKUP(K$12,Sheet2!$E$2:$F$8,2,FALSE)=WEEKDAY(DATE(Year,MONTH($J$29),1)),1,0)),0)&lt;K34,0,IF(DAY(EOMONTH(DATE(Year,MONTH($J$29),1),0))&gt;IF(J36&gt;=1,J36,IF(VLOOKUP(K$12,Sheet2!$E$2:$F$8,2,FALSE)=WEEKDAY(DATE(Year,MONTH($J$29),1)),1,0)),IF(J36&gt;=1,J36+1,IF(VLOOKUP(K$12,Sheet2!$E$2:$F$8,2,FALSE)=WEEKDAY(DATE(Year,MONTH($J$29),1)),1,0)),0))</f>
        <v>0</v>
      </c>
      <c r="L36" s="5">
        <f>IF(IF(DAY(EOMONTH(DATE(Year,MONTH($J$29),1),0))&gt;IF(K36&gt;=1,K36,IF(VLOOKUP(L$12,Sheet2!$E$2:$F$8,2,FALSE)=WEEKDAY(DATE(Year,MONTH($J$29),1)),1,0)),IF(K36&gt;=1,K36+1,IF(VLOOKUP(L$12,Sheet2!$E$2:$F$8,2,FALSE)=WEEKDAY(DATE(Year,MONTH($J$29),1)),1,0)),0)&lt;L34,0,IF(DAY(EOMONTH(DATE(Year,MONTH($J$29),1),0))&gt;IF(K36&gt;=1,K36,IF(VLOOKUP(L$12,Sheet2!$E$2:$F$8,2,FALSE)=WEEKDAY(DATE(Year,MONTH($J$29),1)),1,0)),IF(K36&gt;=1,K36+1,IF(VLOOKUP(L$12,Sheet2!$E$2:$F$8,2,FALSE)=WEEKDAY(DATE(Year,MONTH($J$29),1)),1,0)),0))</f>
        <v>0</v>
      </c>
      <c r="M36" s="5">
        <f>IF(IF(DAY(EOMONTH(DATE(Year,MONTH($J$29),1),0))&gt;IF(L36&gt;=1,L36,IF(VLOOKUP(M$12,Sheet2!$E$2:$F$8,2,FALSE)=WEEKDAY(DATE(Year,MONTH($J$29),1)),1,0)),IF(L36&gt;=1,L36+1,IF(VLOOKUP(M$12,Sheet2!$E$2:$F$8,2,FALSE)=WEEKDAY(DATE(Year,MONTH($J$29),1)),1,0)),0)&lt;M34,0,IF(DAY(EOMONTH(DATE(Year,MONTH($J$29),1),0))&gt;IF(L36&gt;=1,L36,IF(VLOOKUP(M$12,Sheet2!$E$2:$F$8,2,FALSE)=WEEKDAY(DATE(Year,MONTH($J$29),1)),1,0)),IF(L36&gt;=1,L36+1,IF(VLOOKUP(M$12,Sheet2!$E$2:$F$8,2,FALSE)=WEEKDAY(DATE(Year,MONTH($J$29),1)),1,0)),0))</f>
        <v>0</v>
      </c>
      <c r="N36" s="5">
        <f>IF(IF(DAY(EOMONTH(DATE(Year,MONTH($J$29),1),0))&gt;IF(M36&gt;=1,M36,IF(VLOOKUP(N$12,Sheet2!$E$2:$F$8,2,FALSE)=WEEKDAY(DATE(Year,MONTH($J$29),1)),1,0)),IF(M36&gt;=1,M36+1,IF(VLOOKUP(N$12,Sheet2!$E$2:$F$8,2,FALSE)=WEEKDAY(DATE(Year,MONTH($J$29),1)),1,0)),0)&lt;N34,0,IF(DAY(EOMONTH(DATE(Year,MONTH($J$29),1),0))&gt;IF(M36&gt;=1,M36,IF(VLOOKUP(N$12,Sheet2!$E$2:$F$8,2,FALSE)=WEEKDAY(DATE(Year,MONTH($J$29),1)),1,0)),IF(M36&gt;=1,M36+1,IF(VLOOKUP(N$12,Sheet2!$E$2:$F$8,2,FALSE)=WEEKDAY(DATE(Year,MONTH($J$29),1)),1,0)),0))</f>
        <v>0</v>
      </c>
      <c r="O36" s="5">
        <f>IF(IF(DAY(EOMONTH(DATE(Year,MONTH($J$29),1),0))&gt;IF(N36&gt;=1,N36,IF(VLOOKUP(O$12,Sheet2!$E$2:$F$8,2,FALSE)=WEEKDAY(DATE(Year,MONTH($J$29),1)),1,0)),IF(N36&gt;=1,N36+1,IF(VLOOKUP(O$12,Sheet2!$E$2:$F$8,2,FALSE)=WEEKDAY(DATE(Year,MONTH($J$29),1)),1,0)),0)&lt;O34,0,IF(DAY(EOMONTH(DATE(Year,MONTH($J$29),1),0))&gt;IF(N36&gt;=1,N36,IF(VLOOKUP(O$12,Sheet2!$E$2:$F$8,2,FALSE)=WEEKDAY(DATE(Year,MONTH($J$29),1)),1,0)),IF(N36&gt;=1,N36+1,IF(VLOOKUP(O$12,Sheet2!$E$2:$F$8,2,FALSE)=WEEKDAY(DATE(Year,MONTH($J$29),1)),1,0)),0))</f>
        <v>0</v>
      </c>
      <c r="P36" s="6">
        <f>IF(IF(DAY(EOMONTH(DATE(Year,MONTH($J$29),1),0))&gt;IF(O36&gt;=1,O36,IF(VLOOKUP(P$12,Sheet2!$E$2:$F$8,2,FALSE)=WEEKDAY(DATE(Year,MONTH($J$29),1)),1,0)),IF(O36&gt;=1,O36+1,IF(VLOOKUP(P$12,Sheet2!$E$2:$F$8,2,FALSE)=WEEKDAY(DATE(Year,MONTH($J$29),1)),1,0)),0)&lt;P34,0,IF(DAY(EOMONTH(DATE(Year,MONTH($J$29),1),0))&gt;IF(O36&gt;=1,O36,IF(VLOOKUP(P$12,Sheet2!$E$2:$F$8,2,FALSE)=WEEKDAY(DATE(Year,MONTH($J$29),1)),1,0)),IF(O36&gt;=1,O36+1,IF(VLOOKUP(P$12,Sheet2!$E$2:$F$8,2,FALSE)=WEEKDAY(DATE(Year,MONTH($J$29),1)),1,0)),0))</f>
        <v>0</v>
      </c>
      <c r="Q36"/>
      <c r="R36" s="4">
        <f>IF(IF(DAY(EOMONTH(DATE(YEAR($R$29),MONTH($R$29),1),0))&gt;IF(X35&gt;=1,X35,IF(VLOOKUP(R$12,Sheet2!$E$2:$F$8,2,FALSE)=WEEKDAY(DATE(YEAR($R$29),MONTH($R$29),1)),1,0)),IF(X35&gt;=1,X35+1,IF(VLOOKUP(R$12,Sheet2!$E$2:$F$8,2,FALSE)=WEEKDAY(DATE(Year,MONTH($R$29),1)),1,0)),0)&lt;R34,0,IF(DAY(EOMONTH(DATE(YEAR($R$29),MONTH($R$29),1),0))&gt;IF(X35&gt;=1,X35,IF(VLOOKUP(R$12,Sheet2!$E$2:$F$8,2,FALSE)=WEEKDAY(DATE(YEAR($R$29),MONTH($R$29),1)),1,0)),IF(X35&gt;=1,X35+1,IF(VLOOKUP(R$12,Sheet2!$E$2:$F$8,2,FALSE)=WEEKDAY(DATE(YEAR($R$29),MONTH($R$29),1)),1,0)),0))</f>
        <v>30</v>
      </c>
      <c r="S36" s="5">
        <f>IF(IF(DAY(EOMONTH(DATE(Year,MONTH($R$29),1),0))&gt;IF(R36&gt;=1,R36,IF(VLOOKUP(S$12,Sheet2!$E$2:$F$8,2,FALSE)=WEEKDAY(DATE(Year,MONTH($R$29),1)),1,0)),IF(R36&gt;=1,R36+1,IF(VLOOKUP(S$12,Sheet2!$E$2:$F$8,2,FALSE)=WEEKDAY(DATE(Year,MONTH($R$29),1)),1,0)),0)&lt;S34,0,IF(DAY(EOMONTH(DATE(Year,MONTH($R$29),1),0))&gt;IF(R36&gt;=1,R36,IF(VLOOKUP(S$12,Sheet2!$E$2:$F$8,2,FALSE)=WEEKDAY(DATE(Year,MONTH($R$29),1)),1,0)),IF(R36&gt;=1,R36+1,IF(VLOOKUP(S$12,Sheet2!$E$2:$F$8,2,FALSE)=WEEKDAY(DATE(Year,MONTH($R$29),1)),1,0)),0))</f>
        <v>31</v>
      </c>
      <c r="T36" s="5">
        <f>IF(IF(DAY(EOMONTH(DATE(Year,MONTH($R$29),1),0))&gt;IF(S36&gt;=1,S36,IF(VLOOKUP(T$12,Sheet2!$E$2:$F$8,2,FALSE)=WEEKDAY(DATE(Year,MONTH($R$29),1)),1,0)),IF(S36&gt;=1,S36+1,IF(VLOOKUP(T$12,Sheet2!$E$2:$F$8,2,FALSE)=WEEKDAY(DATE(Year,MONTH($R$29),1)),1,0)),0)&lt;T34,0,IF(DAY(EOMONTH(DATE(Year,MONTH($R$29),1),0))&gt;IF(S36&gt;=1,S36,IF(VLOOKUP(T$12,Sheet2!$E$2:$F$8,2,FALSE)=WEEKDAY(DATE(Year,MONTH($R$29),1)),1,0)),IF(S36&gt;=1,S36+1,IF(VLOOKUP(T$12,Sheet2!$E$2:$F$8,2,FALSE)=WEEKDAY(DATE(Year,MONTH($R$29),1)),1,0)),0))</f>
        <v>0</v>
      </c>
      <c r="U36" s="5">
        <f>IF(IF(DAY(EOMONTH(DATE(Year,MONTH($R$29),1),0))&gt;IF(T36&gt;=1,T36,IF(VLOOKUP(U$12,Sheet2!$E$2:$F$8,2,FALSE)=WEEKDAY(DATE(Year,MONTH($R$29),1)),1,0)),IF(T36&gt;=1,T36+1,IF(VLOOKUP(U$12,Sheet2!$E$2:$F$8,2,FALSE)=WEEKDAY(DATE(Year,MONTH($R$29),1)),1,0)),0)&lt;U34,0,IF(DAY(EOMONTH(DATE(Year,MONTH($R$29),1),0))&gt;IF(T36&gt;=1,T36,IF(VLOOKUP(U$12,Sheet2!$E$2:$F$8,2,FALSE)=WEEKDAY(DATE(Year,MONTH($R$29),1)),1,0)),IF(T36&gt;=1,T36+1,IF(VLOOKUP(U$12,Sheet2!$E$2:$F$8,2,FALSE)=WEEKDAY(DATE(Year,MONTH($R$29),1)),1,0)),0))</f>
        <v>0</v>
      </c>
      <c r="V36" s="5">
        <f>IF(IF(DAY(EOMONTH(DATE(Year,MONTH($R$29),1),0))&gt;IF(U36&gt;=1,U36,IF(VLOOKUP(V$12,Sheet2!$E$2:$F$8,2,FALSE)=WEEKDAY(DATE(Year,MONTH($R$29),1)),1,0)),IF(U36&gt;=1,U36+1,IF(VLOOKUP(V$12,Sheet2!$E$2:$F$8,2,FALSE)=WEEKDAY(DATE(Year,MONTH($R$29),1)),1,0)),0)&lt;V34,0,IF(DAY(EOMONTH(DATE(Year,MONTH($R$29),1),0))&gt;IF(U36&gt;=1,U36,IF(VLOOKUP(V$12,Sheet2!$E$2:$F$8,2,FALSE)=WEEKDAY(DATE(Year,MONTH($R$29),1)),1,0)),IF(U36&gt;=1,U36+1,IF(VLOOKUP(V$12,Sheet2!$E$2:$F$8,2,FALSE)=WEEKDAY(DATE(Year,MONTH($R$29),1)),1,0)),0))</f>
        <v>0</v>
      </c>
      <c r="W36" s="5">
        <f>IF(IF(DAY(EOMONTH(DATE(Year,MONTH($R$29),1),0))&gt;IF(V36&gt;=1,V36,IF(VLOOKUP(W$12,Sheet2!$E$2:$F$8,2,FALSE)=WEEKDAY(DATE(Year,MONTH($R$29),1)),1,0)),IF(V36&gt;=1,V36+1,IF(VLOOKUP(W$12,Sheet2!$E$2:$F$8,2,FALSE)=WEEKDAY(DATE(Year,MONTH($R$29),1)),1,0)),0)&lt;W34,0,IF(DAY(EOMONTH(DATE(Year,MONTH($R$29),1),0))&gt;IF(V36&gt;=1,V36,IF(VLOOKUP(W$12,Sheet2!$E$2:$F$8,2,FALSE)=WEEKDAY(DATE(Year,MONTH($R$29),1)),1,0)),IF(V36&gt;=1,V36+1,IF(VLOOKUP(W$12,Sheet2!$E$2:$F$8,2,FALSE)=WEEKDAY(DATE(Year,MONTH($R$29),1)),1,0)),0))</f>
        <v>0</v>
      </c>
      <c r="X36" s="6">
        <f>IF(IF(DAY(EOMONTH(DATE(Year,MONTH($R$29),1),0))&gt;IF(W36&gt;=1,W36,IF(VLOOKUP(X$12,Sheet2!$E$2:$F$8,2,FALSE)=WEEKDAY(DATE(Year,MONTH($R$29),1)),1,0)),IF(W36&gt;=1,W36+1,IF(VLOOKUP(X$12,Sheet2!$E$2:$F$8,2,FALSE)=WEEKDAY(DATE(Year,MONTH($R$29),1)),1,0)),0)&lt;X34,0,IF(DAY(EOMONTH(DATE(Year,MONTH($R$29),1),0))&gt;IF(W36&gt;=1,W36,IF(VLOOKUP(X$12,Sheet2!$E$2:$F$8,2,FALSE)=WEEKDAY(DATE(Year,MONTH($R$29),1)),1,0)),IF(W36&gt;=1,W36+1,IF(VLOOKUP(X$12,Sheet2!$E$2:$F$8,2,FALSE)=WEEKDAY(DATE(Year,MONTH($R$29),1)),1,0)),0))</f>
        <v>0</v>
      </c>
    </row>
    <row r="37" spans="2:24" ht="12" thickBo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2:24" ht="12" thickBot="1">
      <c r="B38" s="30">
        <f>DATE(YEAR(R29),MONTH(R29)+1,1)</f>
        <v>40848</v>
      </c>
      <c r="C38" s="31"/>
      <c r="D38" s="31"/>
      <c r="E38" s="31"/>
      <c r="F38" s="31"/>
      <c r="G38" s="31"/>
      <c r="H38" s="32"/>
      <c r="I38"/>
      <c r="J38" s="30">
        <f>DATE(YEAR(B38),MONTH(B38)+1,1)</f>
        <v>40878</v>
      </c>
      <c r="K38" s="31"/>
      <c r="L38" s="31"/>
      <c r="M38" s="31"/>
      <c r="N38" s="31"/>
      <c r="O38" s="31"/>
      <c r="P38" s="32"/>
      <c r="Q38"/>
      <c r="R38" s="30">
        <f>DATE(YEAR(J38),MONTH(J38)+1,1)</f>
        <v>40909</v>
      </c>
      <c r="S38" s="31"/>
      <c r="T38" s="31"/>
      <c r="U38" s="31"/>
      <c r="V38" s="31"/>
      <c r="W38" s="31"/>
      <c r="X38" s="32"/>
    </row>
    <row r="39" spans="2:24" ht="12">
      <c r="B39" s="11" t="s">
        <v>19</v>
      </c>
      <c r="C39" s="12" t="s">
        <v>20</v>
      </c>
      <c r="D39" s="12" t="s">
        <v>21</v>
      </c>
      <c r="E39" s="12" t="s">
        <v>22</v>
      </c>
      <c r="F39" s="12" t="s">
        <v>23</v>
      </c>
      <c r="G39" s="12" t="s">
        <v>24</v>
      </c>
      <c r="H39" s="13" t="s">
        <v>25</v>
      </c>
      <c r="I39"/>
      <c r="J39" s="11" t="s">
        <v>19</v>
      </c>
      <c r="K39" s="12" t="s">
        <v>20</v>
      </c>
      <c r="L39" s="12" t="s">
        <v>21</v>
      </c>
      <c r="M39" s="12" t="s">
        <v>22</v>
      </c>
      <c r="N39" s="12" t="s">
        <v>23</v>
      </c>
      <c r="O39" s="12" t="s">
        <v>24</v>
      </c>
      <c r="P39" s="13" t="s">
        <v>25</v>
      </c>
      <c r="Q39"/>
      <c r="R39" s="11" t="s">
        <v>19</v>
      </c>
      <c r="S39" s="12" t="s">
        <v>20</v>
      </c>
      <c r="T39" s="12" t="s">
        <v>21</v>
      </c>
      <c r="U39" s="12" t="s">
        <v>22</v>
      </c>
      <c r="V39" s="12" t="s">
        <v>23</v>
      </c>
      <c r="W39" s="12" t="s">
        <v>24</v>
      </c>
      <c r="X39" s="13" t="s">
        <v>25</v>
      </c>
    </row>
    <row r="40" spans="2:24" ht="12">
      <c r="B40" s="10">
        <f>IF(VLOOKUP(B$12,Sheet2!$E$2:$F$8,2,FALSE)=WEEKDAY(DATE(YEAR(B$38),MONTH($B$38),1)),1,0)</f>
        <v>0</v>
      </c>
      <c r="C40" s="8">
        <f>IF(DAY(EOMONTH(DATE(YEAR($B$38),MONTH($B$38),1),0))&gt;IF(B40&gt;=1,B40,IF(VLOOKUP(C$12,Sheet2!$E$2:$F$8,2,FALSE)=WEEKDAY(DATE(YEAR($B$38),MONTH($B$38),1)),1,0)),IF(B40&gt;=1,B40+1,IF(VLOOKUP(C$12,Sheet2!$E$2:$F$8,2,FALSE)=WEEKDAY(DATE(YEAR($B$38),MONTH($B$38),1)),1,0)),0)</f>
        <v>0</v>
      </c>
      <c r="D40" s="8">
        <f>IF(DAY(EOMONTH(DATE(YEAR($B$38),MONTH($B$38),1),0))&gt;IF(C40&gt;=1,C40,IF(VLOOKUP(D$12,Sheet2!$E$2:$F$8,2,FALSE)=WEEKDAY(DATE(YEAR($B$38),MONTH($B$38),1)),1,0)),IF(C40&gt;=1,C40+1,IF(VLOOKUP(D$12,Sheet2!$E$2:$F$8,2,FALSE)=WEEKDAY(DATE(YEAR($B$38),MONTH($B$38),1)),1,0)),0)</f>
        <v>1</v>
      </c>
      <c r="E40" s="8">
        <f>IF(DAY(EOMONTH(DATE(YEAR($B$38),MONTH($B$38),1),0))&gt;IF(D40&gt;=1,D40,IF(VLOOKUP(E$12,Sheet2!$E$2:$F$8,2,FALSE)=WEEKDAY(DATE(YEAR($B$38),MONTH($B$38),1)),1,0)),IF(D40&gt;=1,D40+1,IF(VLOOKUP(E$12,Sheet2!$E$2:$F$8,2,FALSE)=WEEKDAY(DATE(YEAR($B$38),MONTH($B$38),1)),1,0)),0)</f>
        <v>2</v>
      </c>
      <c r="F40" s="8">
        <f>IF(DAY(EOMONTH(DATE(YEAR($B$38),MONTH($B$38),1),0))&gt;IF(E40&gt;=1,E40,IF(VLOOKUP(F$12,Sheet2!$E$2:$F$8,2,FALSE)=WEEKDAY(DATE(YEAR($B$38),MONTH($B$38),1)),1,0)),IF(E40&gt;=1,E40+1,IF(VLOOKUP(F$12,Sheet2!$E$2:$F$8,2,FALSE)=WEEKDAY(DATE(YEAR($B$38),MONTH($B$38),1)),1,0)),0)</f>
        <v>3</v>
      </c>
      <c r="G40" s="8">
        <f>IF(DAY(EOMONTH(DATE(YEAR($B$38),MONTH($B$38),1),0))&gt;IF(F40&gt;=1,F40,IF(VLOOKUP(G$12,Sheet2!$E$2:$F$8,2,FALSE)=WEEKDAY(DATE(YEAR($B$38),MONTH($B$38),1)),1,0)),IF(F40&gt;=1,F40+1,IF(VLOOKUP(G$12,Sheet2!$E$2:$F$8,2,FALSE)=WEEKDAY(DATE(YEAR($B$38),MONTH($B$38),1)),1,0)),0)</f>
        <v>4</v>
      </c>
      <c r="H40" s="9">
        <f>IF(DAY(EOMONTH(DATE(YEAR($B$38),MONTH($B$38),1),0))&gt;IF(G40&gt;=1,G40,IF(VLOOKUP(H$12,Sheet2!$E$2:$F$8,2,FALSE)=WEEKDAY(DATE(YEAR($B$38),MONTH($B$38),1)),1,0)),IF(G40&gt;=1,G40+1,IF(VLOOKUP(H$12,Sheet2!$E$2:$F$8,2,FALSE)=WEEKDAY(DATE(YEAR($B$38),MONTH($B$38),1)),1,0)),0)</f>
        <v>5</v>
      </c>
      <c r="I40"/>
      <c r="J40" s="10">
        <f>IF(VLOOKUP(J$12,Sheet2!$E$2:$F$8,2,FALSE)=WEEKDAY(DATE(YEAR(J$38),MONTH($J$38),1)),1,0)</f>
        <v>0</v>
      </c>
      <c r="K40" s="8">
        <f>IF(DAY(EOMONTH(DATE(YEAR($J$38),MONTH($J$38),1),0))&gt;IF(J40&gt;=1,J40,IF(VLOOKUP(K$12,Sheet2!$E$2:$F$8,2,FALSE)=WEEKDAY(DATE(YEAR($J$38),MONTH($J$38),1)),1,0)),IF(J40&gt;=1,J40+1,IF(VLOOKUP(K$12,Sheet2!$E$2:$F$8,2,FALSE)=WEEKDAY(DATE(YEAR($J$38),MONTH($J$38),1)),1,0)),0)</f>
        <v>0</v>
      </c>
      <c r="L40" s="8">
        <f>IF(DAY(EOMONTH(DATE(YEAR($J$38),MONTH($J$38),1),0))&gt;IF(K40&gt;=1,K40,IF(VLOOKUP(L$12,Sheet2!$E$2:$F$8,2,FALSE)=WEEKDAY(DATE(YEAR($J$38),MONTH($J$38),1)),1,0)),IF(K40&gt;=1,K40+1,IF(VLOOKUP(L$12,Sheet2!$E$2:$F$8,2,FALSE)=WEEKDAY(DATE(YEAR($J$38),MONTH($J$38),1)),1,0)),0)</f>
        <v>0</v>
      </c>
      <c r="M40" s="8">
        <f>IF(DAY(EOMONTH(DATE(YEAR($J$38),MONTH($J$38),1),0))&gt;IF(L40&gt;=1,L40,IF(VLOOKUP(M$12,Sheet2!$E$2:$F$8,2,FALSE)=WEEKDAY(DATE(YEAR($J$38),MONTH($J$38),1)),1,0)),IF(L40&gt;=1,L40+1,IF(VLOOKUP(M$12,Sheet2!$E$2:$F$8,2,FALSE)=WEEKDAY(DATE(YEAR($J$38),MONTH($J$38),1)),1,0)),0)</f>
        <v>0</v>
      </c>
      <c r="N40" s="8">
        <f>IF(DAY(EOMONTH(DATE(YEAR($J$38),MONTH($J$38),1),0))&gt;IF(M40&gt;=1,M40,IF(VLOOKUP(N$12,Sheet2!$E$2:$F$8,2,FALSE)=WEEKDAY(DATE(YEAR($J$38),MONTH($J$38),1)),1,0)),IF(M40&gt;=1,M40+1,IF(VLOOKUP(N$12,Sheet2!$E$2:$F$8,2,FALSE)=WEEKDAY(DATE(YEAR($J$38),MONTH($J$38),1)),1,0)),0)</f>
        <v>1</v>
      </c>
      <c r="O40" s="8">
        <f>IF(DAY(EOMONTH(DATE(YEAR($J$38),MONTH($J$38),1),0))&gt;IF(N40&gt;=1,N40,IF(VLOOKUP(O$12,Sheet2!$E$2:$F$8,2,FALSE)=WEEKDAY(DATE(YEAR($J$38),MONTH($J$38),1)),1,0)),IF(N40&gt;=1,N40+1,IF(VLOOKUP(O$12,Sheet2!$E$2:$F$8,2,FALSE)=WEEKDAY(DATE(YEAR($J$38),MONTH($J$38),1)),1,0)),0)</f>
        <v>2</v>
      </c>
      <c r="P40" s="9">
        <f>IF(DAY(EOMONTH(DATE(YEAR($J$38),MONTH($J$38),1),0))&gt;IF(O40&gt;=1,O40,IF(VLOOKUP(P$12,Sheet2!$E$2:$F$8,2,FALSE)=WEEKDAY(DATE(YEAR($J$38),MONTH($J$38),1)),1,0)),IF(O40&gt;=1,O40+1,IF(VLOOKUP(P$12,Sheet2!$E$2:$F$8,2,FALSE)=WEEKDAY(DATE(YEAR($J$38),MONTH($J$38),1)),1,0)),0)</f>
        <v>3</v>
      </c>
      <c r="Q40"/>
      <c r="R40" s="10">
        <f>IF(VLOOKUP(R$12,Sheet2!$E$2:$F$8,2,FALSE)=WEEKDAY(DATE(YEAR(R$38),MONTH($R$38),1)),1,0)</f>
        <v>1</v>
      </c>
      <c r="S40" s="8">
        <f>IF(DAY(EOMONTH(DATE(YEAR($R$38),MONTH($R$38),1),0))&gt;IF(R40&gt;=1,R40,IF(VLOOKUP(S$12,Sheet2!$E$2:$F$8,2,FALSE)=WEEKDAY(DATE(YEAR($R$38),MONTH($R$38),1)),1,0)),IF(R40&gt;=1,R40+1,IF(VLOOKUP(S$12,Sheet2!$E$2:$F$8,2,FALSE)=WEEKDAY(DATE(YEAR($R$38),MONTH($R$38),1)),1,0)),0)</f>
        <v>2</v>
      </c>
      <c r="T40" s="8">
        <f>IF(DAY(EOMONTH(DATE(YEAR($R$38),MONTH($R$38),1),0))&gt;IF(S40&gt;=1,S40,IF(VLOOKUP(T$12,Sheet2!$E$2:$F$8,2,FALSE)=WEEKDAY(DATE(YEAR($R$38),MONTH($R$38),1)),1,0)),IF(S40&gt;=1,S40+1,IF(VLOOKUP(T$12,Sheet2!$E$2:$F$8,2,FALSE)=WEEKDAY(DATE(YEAR($R$38),MONTH($R$38),1)),1,0)),0)</f>
        <v>3</v>
      </c>
      <c r="U40" s="8">
        <f>IF(DAY(EOMONTH(DATE(YEAR($R$38),MONTH($R$38),1),0))&gt;IF(T40&gt;=1,T40,IF(VLOOKUP(U$12,Sheet2!$E$2:$F$8,2,FALSE)=WEEKDAY(DATE(YEAR($R$38),MONTH($R$38),1)),1,0)),IF(T40&gt;=1,T40+1,IF(VLOOKUP(U$12,Sheet2!$E$2:$F$8,2,FALSE)=WEEKDAY(DATE(YEAR($R$38),MONTH($R$38),1)),1,0)),0)</f>
        <v>4</v>
      </c>
      <c r="V40" s="8">
        <f>IF(DAY(EOMONTH(DATE(YEAR($R$38),MONTH($R$38),1),0))&gt;IF(U40&gt;=1,U40,IF(VLOOKUP(V$12,Sheet2!$E$2:$F$8,2,FALSE)=WEEKDAY(DATE(YEAR($R$38),MONTH($R$38),1)),1,0)),IF(U40&gt;=1,U40+1,IF(VLOOKUP(V$12,Sheet2!$E$2:$F$8,2,FALSE)=WEEKDAY(DATE(YEAR($R$38),MONTH($R$38),1)),1,0)),0)</f>
        <v>5</v>
      </c>
      <c r="W40" s="8">
        <f>IF(DAY(EOMONTH(DATE(YEAR($R$38),MONTH($R$38),1),0))&gt;IF(V40&gt;=1,V40,IF(VLOOKUP(W$12,Sheet2!$E$2:$F$8,2,FALSE)=WEEKDAY(DATE(YEAR($R$38),MONTH($R$38),1)),1,0)),IF(V40&gt;=1,V40+1,IF(VLOOKUP(W$12,Sheet2!$E$2:$F$8,2,FALSE)=WEEKDAY(DATE(YEAR($R$38),MONTH($R$38),1)),1,0)),0)</f>
        <v>6</v>
      </c>
      <c r="X40" s="9">
        <f>IF(DAY(EOMONTH(DATE(YEAR($R$38),MONTH($R$38),1),0))&gt;IF(W40&gt;=1,W40,IF(VLOOKUP(X$12,Sheet2!$E$2:$F$8,2,FALSE)=WEEKDAY(DATE(YEAR($R$38),MONTH($R$38),1)),1,0)),IF(W40&gt;=1,W40+1,IF(VLOOKUP(X$12,Sheet2!$E$2:$F$8,2,FALSE)=WEEKDAY(DATE(YEAR($R$38),MONTH($R$38),1)),1,0)),0)</f>
        <v>7</v>
      </c>
    </row>
    <row r="41" spans="2:24" ht="12">
      <c r="B41" s="1">
        <f>IF(IF(DAY(EOMONTH(DATE(YEAR($B$38),MONTH($B$38),1),0))&gt;IF(H40&gt;=1,H40,IF(VLOOKUP(B$12,Sheet2!$E$2:$F$8,2,FALSE)=WEEKDAY(DATE(YEAR($B$38),MONTH($B$38),1)),1,0)),IF(H40&gt;=1,H40+1,IF(VLOOKUP(B$12,Sheet2!$E$2:$F$8,2,FALSE)=WEEKDAY(DATE(Year,MONTH($B$38),1)),1,0)),0)&lt;B$40,0,IF(DAY(EOMONTH(DATE(YEAR($B$38),MONTH($B$38),1),0))&gt;IF(H40&gt;=1,H40,IF(VLOOKUP(B$12,Sheet2!$E$2:$F$8,2,FALSE)=WEEKDAY(DATE(YEAR($B$38),MONTH($B$38),1)),1,0)),IF(H40&gt;=1,H40+1,IF(VLOOKUP(B$12,Sheet2!$E$2:$F$8,2,FALSE)=WEEKDAY(DATE(YEAR($B$38),MONTH($B$38),1)),1,0)),0))</f>
        <v>6</v>
      </c>
      <c r="C41" s="2">
        <f>IF(IF(DAY(EOMONTH(DATE(Year,MONTH($B$38),1),0))&gt;IF(B41&gt;=1,B41,IF(VLOOKUP(C$12,Sheet2!$E$2:$F$8,2,FALSE)=WEEKDAY(DATE(Year,MONTH($B$38),1)),1,0)),IF(B41&gt;=1,B41+1,IF(VLOOKUP(C$12,Sheet2!$E$2:$F$8,2,FALSE)=WEEKDAY(DATE(Year,MONTH($B$38),1)),1,0)),0)&lt;C40,0,IF(DAY(EOMONTH(DATE(Year,MONTH($B$38),1),0))&gt;IF(B41&gt;=1,B41,IF(VLOOKUP(C$12,Sheet2!$E$2:$F$8,2,FALSE)=WEEKDAY(DATE(Year,MONTH($B$38),1)),1,0)),IF(B41&gt;=1,B41+1,IF(VLOOKUP(C$12,Sheet2!$E$2:$F$8,2,FALSE)=WEEKDAY(DATE(Year,MONTH($B$38),1)),1,0)),0))</f>
        <v>7</v>
      </c>
      <c r="D41" s="2">
        <f>IF(IF(DAY(EOMONTH(DATE(Year,MONTH($B$38),1),0))&gt;IF(C41&gt;=1,C41,IF(VLOOKUP(D$12,Sheet2!$E$2:$F$8,2,FALSE)=WEEKDAY(DATE(Year,MONTH($B$38),1)),1,0)),IF(C41&gt;=1,C41+1,IF(VLOOKUP(D$12,Sheet2!$E$2:$F$8,2,FALSE)=WEEKDAY(DATE(Year,MONTH($B$38),1)),1,0)),0)&lt;D40,0,IF(DAY(EOMONTH(DATE(Year,MONTH($B$38),1),0))&gt;IF(C41&gt;=1,C41,IF(VLOOKUP(D$12,Sheet2!$E$2:$F$8,2,FALSE)=WEEKDAY(DATE(Year,MONTH($B$38),1)),1,0)),IF(C41&gt;=1,C41+1,IF(VLOOKUP(D$12,Sheet2!$E$2:$F$8,2,FALSE)=WEEKDAY(DATE(Year,MONTH($B$38),1)),1,0)),0))</f>
        <v>8</v>
      </c>
      <c r="E41" s="2">
        <f>IF(IF(DAY(EOMONTH(DATE(Year,MONTH($B$38),1),0))&gt;IF(D41&gt;=1,D41,IF(VLOOKUP(E$12,Sheet2!$E$2:$F$8,2,FALSE)=WEEKDAY(DATE(Year,MONTH($B$38),1)),1,0)),IF(D41&gt;=1,D41+1,IF(VLOOKUP(E$12,Sheet2!$E$2:$F$8,2,FALSE)=WEEKDAY(DATE(Year,MONTH($B$38),1)),1,0)),0)&lt;E40,0,IF(DAY(EOMONTH(DATE(Year,MONTH($B$38),1),0))&gt;IF(D41&gt;=1,D41,IF(VLOOKUP(E$12,Sheet2!$E$2:$F$8,2,FALSE)=WEEKDAY(DATE(Year,MONTH($B$38),1)),1,0)),IF(D41&gt;=1,D41+1,IF(VLOOKUP(E$12,Sheet2!$E$2:$F$8,2,FALSE)=WEEKDAY(DATE(Year,MONTH($B$38),1)),1,0)),0))</f>
        <v>9</v>
      </c>
      <c r="F41" s="2">
        <f>IF(IF(DAY(EOMONTH(DATE(Year,MONTH($B$38),1),0))&gt;IF(E41&gt;=1,E41,IF(VLOOKUP(F$12,Sheet2!$E$2:$F$8,2,FALSE)=WEEKDAY(DATE(Year,MONTH($B$38),1)),1,0)),IF(E41&gt;=1,E41+1,IF(VLOOKUP(F$12,Sheet2!$E$2:$F$8,2,FALSE)=WEEKDAY(DATE(Year,MONTH($B$38),1)),1,0)),0)&lt;F40,0,IF(DAY(EOMONTH(DATE(Year,MONTH($B$38),1),0))&gt;IF(E41&gt;=1,E41,IF(VLOOKUP(F$12,Sheet2!$E$2:$F$8,2,FALSE)=WEEKDAY(DATE(Year,MONTH($B$38),1)),1,0)),IF(E41&gt;=1,E41+1,IF(VLOOKUP(F$12,Sheet2!$E$2:$F$8,2,FALSE)=WEEKDAY(DATE(Year,MONTH($B$38),1)),1,0)),0))</f>
        <v>10</v>
      </c>
      <c r="G41" s="2">
        <f>IF(IF(DAY(EOMONTH(DATE(Year,MONTH($B$38),1),0))&gt;IF(F41&gt;=1,F41,IF(VLOOKUP(G$12,Sheet2!$E$2:$F$8,2,FALSE)=WEEKDAY(DATE(Year,MONTH($B$38),1)),1,0)),IF(F41&gt;=1,F41+1,IF(VLOOKUP(G$12,Sheet2!$E$2:$F$8,2,FALSE)=WEEKDAY(DATE(Year,MONTH($B$38),1)),1,0)),0)&lt;G40,0,IF(DAY(EOMONTH(DATE(Year,MONTH($B$38),1),0))&gt;IF(F41&gt;=1,F41,IF(VLOOKUP(G$12,Sheet2!$E$2:$F$8,2,FALSE)=WEEKDAY(DATE(Year,MONTH($B$38),1)),1,0)),IF(F41&gt;=1,F41+1,IF(VLOOKUP(G$12,Sheet2!$E$2:$F$8,2,FALSE)=WEEKDAY(DATE(Year,MONTH($B$38),1)),1,0)),0))</f>
        <v>11</v>
      </c>
      <c r="H41" s="3">
        <f>IF(IF(DAY(EOMONTH(DATE(Year,MONTH($B$38),1),0))&gt;IF(G41&gt;=1,G41,IF(VLOOKUP(H$12,Sheet2!$E$2:$F$8,2,FALSE)=WEEKDAY(DATE(Year,MONTH($B$38),1)),1,0)),IF(G41&gt;=1,G41+1,IF(VLOOKUP(H$12,Sheet2!$E$2:$F$8,2,FALSE)=WEEKDAY(DATE(Year,MONTH($B$38),1)),1,0)),0)&lt;H40,0,IF(DAY(EOMONTH(DATE(Year,MONTH($B$38),1),0))&gt;IF(G41&gt;=1,G41,IF(VLOOKUP(H$12,Sheet2!$E$2:$F$8,2,FALSE)=WEEKDAY(DATE(Year,MONTH($B$38),1)),1,0)),IF(G41&gt;=1,G41+1,IF(VLOOKUP(H$12,Sheet2!$E$2:$F$8,2,FALSE)=WEEKDAY(DATE(Year,MONTH($B$38),1)),1,0)),0))</f>
        <v>12</v>
      </c>
      <c r="I41"/>
      <c r="J41" s="1">
        <f>IF(IF(DAY(EOMONTH(DATE(YEAR($J$38),MONTH($J$38),1),0))&gt;IF(P40&gt;=1,P40,IF(VLOOKUP(J$12,Sheet2!$E$2:$F$8,2,FALSE)=WEEKDAY(DATE(YEAR($J$38),MONTH($J$38),1)),1,0)),IF(P40&gt;=1,P40+1,IF(VLOOKUP(J$12,Sheet2!$E$2:$F$8,2,FALSE)=WEEKDAY(DATE(Year,MONTH($J$38),1)),1,0)),0)&lt;J40,0,IF(DAY(EOMONTH(DATE(YEAR($J$38),MONTH($J$38),1),0))&gt;IF(P40&gt;=1,P40,IF(VLOOKUP(J$12,Sheet2!$E$2:$F$8,2,FALSE)=WEEKDAY(DATE(YEAR($J$38),MONTH($J$38),1)),1,0)),IF(P40&gt;=1,P40+1,IF(VLOOKUP(J$12,Sheet2!$E$2:$F$8,2,FALSE)=WEEKDAY(DATE(YEAR($J$38),MONTH($J$38),1)),1,0)),0))</f>
        <v>4</v>
      </c>
      <c r="K41" s="2">
        <f>IF(IF(DAY(EOMONTH(DATE(Year,MONTH($J$38),1),0))&gt;IF(J41&gt;=1,J41,IF(VLOOKUP(K$12,Sheet2!$E$2:$F$8,2,FALSE)=WEEKDAY(DATE(Year,MONTH($J$38),1)),1,0)),IF(J41&gt;=1,J41+1,IF(VLOOKUP(K$12,Sheet2!$E$2:$F$8,2,FALSE)=WEEKDAY(DATE(Year,MONTH($J$38),1)),1,0)),0)&lt;K40,0,IF(DAY(EOMONTH(DATE(Year,MONTH($J$38),1),0))&gt;IF(J41&gt;=1,J41,IF(VLOOKUP(K$12,Sheet2!$E$2:$F$8,2,FALSE)=WEEKDAY(DATE(Year,MONTH($J$38),1)),1,0)),IF(J41&gt;=1,J41+1,IF(VLOOKUP(K$12,Sheet2!$E$2:$F$8,2,FALSE)=WEEKDAY(DATE(Year,MONTH($J$38),1)),1,0)),0))</f>
        <v>5</v>
      </c>
      <c r="L41" s="2">
        <f>IF(IF(DAY(EOMONTH(DATE(Year,MONTH($J$38),1),0))&gt;IF(K41&gt;=1,K41,IF(VLOOKUP(L$12,Sheet2!$E$2:$F$8,2,FALSE)=WEEKDAY(DATE(Year,MONTH($J$38),1)),1,0)),IF(K41&gt;=1,K41+1,IF(VLOOKUP(L$12,Sheet2!$E$2:$F$8,2,FALSE)=WEEKDAY(DATE(Year,MONTH($J$38),1)),1,0)),0)&lt;L40,0,IF(DAY(EOMONTH(DATE(Year,MONTH($J$38),1),0))&gt;IF(K41&gt;=1,K41,IF(VLOOKUP(L$12,Sheet2!$E$2:$F$8,2,FALSE)=WEEKDAY(DATE(Year,MONTH($J$38),1)),1,0)),IF(K41&gt;=1,K41+1,IF(VLOOKUP(L$12,Sheet2!$E$2:$F$8,2,FALSE)=WEEKDAY(DATE(Year,MONTH($J$38),1)),1,0)),0))</f>
        <v>6</v>
      </c>
      <c r="M41" s="2">
        <f>IF(IF(DAY(EOMONTH(DATE(Year,MONTH($J$38),1),0))&gt;IF(L41&gt;=1,L41,IF(VLOOKUP(M$12,Sheet2!$E$2:$F$8,2,FALSE)=WEEKDAY(DATE(Year,MONTH($J$38),1)),1,0)),IF(L41&gt;=1,L41+1,IF(VLOOKUP(M$12,Sheet2!$E$2:$F$8,2,FALSE)=WEEKDAY(DATE(Year,MONTH($J$38),1)),1,0)),0)&lt;M40,0,IF(DAY(EOMONTH(DATE(Year,MONTH($J$38),1),0))&gt;IF(L41&gt;=1,L41,IF(VLOOKUP(M$12,Sheet2!$E$2:$F$8,2,FALSE)=WEEKDAY(DATE(Year,MONTH($J$38),1)),1,0)),IF(L41&gt;=1,L41+1,IF(VLOOKUP(M$12,Sheet2!$E$2:$F$8,2,FALSE)=WEEKDAY(DATE(Year,MONTH($J$38),1)),1,0)),0))</f>
        <v>7</v>
      </c>
      <c r="N41" s="2">
        <f>IF(IF(DAY(EOMONTH(DATE(Year,MONTH($J$38),1),0))&gt;IF(M41&gt;=1,M41,IF(VLOOKUP(N$12,Sheet2!$E$2:$F$8,2,FALSE)=WEEKDAY(DATE(Year,MONTH($J$38),1)),1,0)),IF(M41&gt;=1,M41+1,IF(VLOOKUP(N$12,Sheet2!$E$2:$F$8,2,FALSE)=WEEKDAY(DATE(Year,MONTH($J$38),1)),1,0)),0)&lt;N40,0,IF(DAY(EOMONTH(DATE(Year,MONTH($J$38),1),0))&gt;IF(M41&gt;=1,M41,IF(VLOOKUP(N$12,Sheet2!$E$2:$F$8,2,FALSE)=WEEKDAY(DATE(Year,MONTH($J$38),1)),1,0)),IF(M41&gt;=1,M41+1,IF(VLOOKUP(N$12,Sheet2!$E$2:$F$8,2,FALSE)=WEEKDAY(DATE(Year,MONTH($J$38),1)),1,0)),0))</f>
        <v>8</v>
      </c>
      <c r="O41" s="2">
        <f>IF(IF(DAY(EOMONTH(DATE(Year,MONTH($J$38),1),0))&gt;IF(N41&gt;=1,N41,IF(VLOOKUP(O$12,Sheet2!$E$2:$F$8,2,FALSE)=WEEKDAY(DATE(Year,MONTH($J$38),1)),1,0)),IF(N41&gt;=1,N41+1,IF(VLOOKUP(O$12,Sheet2!$E$2:$F$8,2,FALSE)=WEEKDAY(DATE(Year,MONTH($J$38),1)),1,0)),0)&lt;O40,0,IF(DAY(EOMONTH(DATE(Year,MONTH($J$38),1),0))&gt;IF(N41&gt;=1,N41,IF(VLOOKUP(O$12,Sheet2!$E$2:$F$8,2,FALSE)=WEEKDAY(DATE(Year,MONTH($J$38),1)),1,0)),IF(N41&gt;=1,N41+1,IF(VLOOKUP(O$12,Sheet2!$E$2:$F$8,2,FALSE)=WEEKDAY(DATE(Year,MONTH($J$38),1)),1,0)),0))</f>
        <v>9</v>
      </c>
      <c r="P41" s="3">
        <f>IF(IF(DAY(EOMONTH(DATE(Year,MONTH($J$38),1),0))&gt;IF(O41&gt;=1,O41,IF(VLOOKUP(P$12,Sheet2!$E$2:$F$8,2,FALSE)=WEEKDAY(DATE(Year,MONTH($J$38),1)),1,0)),IF(O41&gt;=1,O41+1,IF(VLOOKUP(P$12,Sheet2!$E$2:$F$8,2,FALSE)=WEEKDAY(DATE(Year,MONTH($J$38),1)),1,0)),0)&lt;P40,0,IF(DAY(EOMONTH(DATE(Year,MONTH($J$38),1),0))&gt;IF(O41&gt;=1,O41,IF(VLOOKUP(P$12,Sheet2!$E$2:$F$8,2,FALSE)=WEEKDAY(DATE(Year,MONTH($J$38),1)),1,0)),IF(O41&gt;=1,O41+1,IF(VLOOKUP(P$12,Sheet2!$E$2:$F$8,2,FALSE)=WEEKDAY(DATE(Year,MONTH($J$38),1)),1,0)),0))</f>
        <v>10</v>
      </c>
      <c r="Q41"/>
      <c r="R41" s="1">
        <f>IF(IF(DAY(EOMONTH(DATE(YEAR($R$38),MONTH($R$38),1),0))&gt;IF(X40&gt;=1,X40,IF(VLOOKUP(R$12,Sheet2!$E$2:$F$8,2,FALSE)=WEEKDAY(DATE(YEAR($R$38),MONTH($R$38),1)),1,0)),IF(X40&gt;=1,X40+1,IF(VLOOKUP(R$12,Sheet2!$E$2:$F$8,2,FALSE)=WEEKDAY(DATE(Year,MONTH($R$38),1)),1,0)),0)&lt;R40,0,IF(DAY(EOMONTH(DATE(YEAR($R$38),MONTH($R$38),1),0))&gt;IF(X40&gt;=1,X40,IF(VLOOKUP(R$12,Sheet2!$E$2:$F$8,2,FALSE)=WEEKDAY(DATE(YEAR($R$38),MONTH($R$38),1)),1,0)),IF(X40&gt;=1,X40+1,IF(VLOOKUP(R$12,Sheet2!$E$2:$F$8,2,FALSE)=WEEKDAY(DATE(YEAR($R$38),MONTH($R$38),1)),1,0)),0))</f>
        <v>8</v>
      </c>
      <c r="S41" s="2">
        <f>IF(IF(DAY(EOMONTH(DATE(Year,MONTH($R$38),1),0))&gt;IF(R41&gt;=1,R41,IF(VLOOKUP(S$12,Sheet2!$E$2:$F$8,2,FALSE)=WEEKDAY(DATE(Year,MONTH($R$38),1)),1,0)),IF(R41&gt;=1,R41+1,IF(VLOOKUP(S$12,Sheet2!$E$2:$F$8,2,FALSE)=WEEKDAY(DATE(Year,MONTH($R$38),1)),1,0)),0)&lt;S40,0,IF(DAY(EOMONTH(DATE(Year,MONTH($R$38),1),0))&gt;IF(R41&gt;=1,R41,IF(VLOOKUP(S$12,Sheet2!$E$2:$F$8,2,FALSE)=WEEKDAY(DATE(Year,MONTH($R$38),1)),1,0)),IF(R41&gt;=1,R41+1,IF(VLOOKUP(S$12,Sheet2!$E$2:$F$8,2,FALSE)=WEEKDAY(DATE(Year,MONTH($R$38),1)),1,0)),0))</f>
        <v>9</v>
      </c>
      <c r="T41" s="2">
        <f>IF(IF(DAY(EOMONTH(DATE(Year,MONTH($R$38),1),0))&gt;IF(S41&gt;=1,S41,IF(VLOOKUP(T$12,Sheet2!$E$2:$F$8,2,FALSE)=WEEKDAY(DATE(Year,MONTH($R$38),1)),1,0)),IF(S41&gt;=1,S41+1,IF(VLOOKUP(T$12,Sheet2!$E$2:$F$8,2,FALSE)=WEEKDAY(DATE(Year,MONTH($R$38),1)),1,0)),0)&lt;T40,0,IF(DAY(EOMONTH(DATE(Year,MONTH($R$38),1),0))&gt;IF(S41&gt;=1,S41,IF(VLOOKUP(T$12,Sheet2!$E$2:$F$8,2,FALSE)=WEEKDAY(DATE(Year,MONTH($R$38),1)),1,0)),IF(S41&gt;=1,S41+1,IF(VLOOKUP(T$12,Sheet2!$E$2:$F$8,2,FALSE)=WEEKDAY(DATE(Year,MONTH($R$38),1)),1,0)),0))</f>
        <v>10</v>
      </c>
      <c r="U41" s="2">
        <f>IF(IF(DAY(EOMONTH(DATE(Year,MONTH($R$38),1),0))&gt;IF(T41&gt;=1,T41,IF(VLOOKUP(U$12,Sheet2!$E$2:$F$8,2,FALSE)=WEEKDAY(DATE(Year,MONTH($R$38),1)),1,0)),IF(T41&gt;=1,T41+1,IF(VLOOKUP(U$12,Sheet2!$E$2:$F$8,2,FALSE)=WEEKDAY(DATE(Year,MONTH($R$38),1)),1,0)),0)&lt;U40,0,IF(DAY(EOMONTH(DATE(Year,MONTH($R$38),1),0))&gt;IF(T41&gt;=1,T41,IF(VLOOKUP(U$12,Sheet2!$E$2:$F$8,2,FALSE)=WEEKDAY(DATE(Year,MONTH($R$38),1)),1,0)),IF(T41&gt;=1,T41+1,IF(VLOOKUP(U$12,Sheet2!$E$2:$F$8,2,FALSE)=WEEKDAY(DATE(Year,MONTH($R$38),1)),1,0)),0))</f>
        <v>11</v>
      </c>
      <c r="V41" s="2">
        <f>IF(IF(DAY(EOMONTH(DATE(Year,MONTH($R$38),1),0))&gt;IF(U41&gt;=1,U41,IF(VLOOKUP(V$12,Sheet2!$E$2:$F$8,2,FALSE)=WEEKDAY(DATE(Year,MONTH($R$38),1)),1,0)),IF(U41&gt;=1,U41+1,IF(VLOOKUP(V$12,Sheet2!$E$2:$F$8,2,FALSE)=WEEKDAY(DATE(Year,MONTH($R$38),1)),1,0)),0)&lt;V40,0,IF(DAY(EOMONTH(DATE(Year,MONTH($R$38),1),0))&gt;IF(U41&gt;=1,U41,IF(VLOOKUP(V$12,Sheet2!$E$2:$F$8,2,FALSE)=WEEKDAY(DATE(Year,MONTH($R$38),1)),1,0)),IF(U41&gt;=1,U41+1,IF(VLOOKUP(V$12,Sheet2!$E$2:$F$8,2,FALSE)=WEEKDAY(DATE(Year,MONTH($R$38),1)),1,0)),0))</f>
        <v>12</v>
      </c>
      <c r="W41" s="2">
        <f>IF(IF(DAY(EOMONTH(DATE(Year,MONTH($R$38),1),0))&gt;IF(V41&gt;=1,V41,IF(VLOOKUP(W$12,Sheet2!$E$2:$F$8,2,FALSE)=WEEKDAY(DATE(Year,MONTH($R$38),1)),1,0)),IF(V41&gt;=1,V41+1,IF(VLOOKUP(W$12,Sheet2!$E$2:$F$8,2,FALSE)=WEEKDAY(DATE(Year,MONTH($R$38),1)),1,0)),0)&lt;W40,0,IF(DAY(EOMONTH(DATE(Year,MONTH($R$38),1),0))&gt;IF(V41&gt;=1,V41,IF(VLOOKUP(W$12,Sheet2!$E$2:$F$8,2,FALSE)=WEEKDAY(DATE(Year,MONTH($R$38),1)),1,0)),IF(V41&gt;=1,V41+1,IF(VLOOKUP(W$12,Sheet2!$E$2:$F$8,2,FALSE)=WEEKDAY(DATE(Year,MONTH($R$38),1)),1,0)),0))</f>
        <v>13</v>
      </c>
      <c r="X41" s="3">
        <f>IF(IF(DAY(EOMONTH(DATE(Year,MONTH($R$38),1),0))&gt;IF(W41&gt;=1,W41,IF(VLOOKUP(X$12,Sheet2!$E$2:$F$8,2,FALSE)=WEEKDAY(DATE(Year,MONTH($R$38),1)),1,0)),IF(W41&gt;=1,W41+1,IF(VLOOKUP(X$12,Sheet2!$E$2:$F$8,2,FALSE)=WEEKDAY(DATE(Year,MONTH($R$38),1)),1,0)),0)&lt;X40,0,IF(DAY(EOMONTH(DATE(Year,MONTH($R$38),1),0))&gt;IF(W41&gt;=1,W41,IF(VLOOKUP(X$12,Sheet2!$E$2:$F$8,2,FALSE)=WEEKDAY(DATE(Year,MONTH($R$38),1)),1,0)),IF(W41&gt;=1,W41+1,IF(VLOOKUP(X$12,Sheet2!$E$2:$F$8,2,FALSE)=WEEKDAY(DATE(Year,MONTH($R$38),1)),1,0)),0))</f>
        <v>14</v>
      </c>
    </row>
    <row r="42" spans="2:24" ht="12">
      <c r="B42" s="1">
        <f>IF(IF(DAY(EOMONTH(DATE(YEAR($B$38),MONTH($B$38),1),0))&gt;IF(H41&gt;=1,H41,IF(VLOOKUP(B$12,Sheet2!$E$2:$F$8,2,FALSE)=WEEKDAY(DATE(YEAR($B$38),MONTH($B$38),1)),1,0)),IF(H41&gt;=1,H41+1,IF(VLOOKUP(B$12,Sheet2!$E$2:$F$8,2,FALSE)=WEEKDAY(DATE(Year,MONTH($B$38),1)),1,0)),0)&lt;B$40,0,IF(DAY(EOMONTH(DATE(YEAR($B$38),MONTH($B$38),1),0))&gt;IF(H41&gt;=1,H41,IF(VLOOKUP(B$12,Sheet2!$E$2:$F$8,2,FALSE)=WEEKDAY(DATE(YEAR($B$38),MONTH($B$38),1)),1,0)),IF(H41&gt;=1,H41+1,IF(VLOOKUP(B$12,Sheet2!$E$2:$F$8,2,FALSE)=WEEKDAY(DATE(YEAR($B$38),MONTH($B$38),1)),1,0)),0))</f>
        <v>13</v>
      </c>
      <c r="C42" s="2">
        <f>IF(IF(DAY(EOMONTH(DATE(Year,MONTH($B$38),1),0))&gt;IF(B42&gt;=1,B42,IF(VLOOKUP(C$12,Sheet2!$E$2:$F$8,2,FALSE)=WEEKDAY(DATE(Year,MONTH($B$38),1)),1,0)),IF(B42&gt;=1,B42+1,IF(VLOOKUP(C$12,Sheet2!$E$2:$F$8,2,FALSE)=WEEKDAY(DATE(Year,MONTH($B$38),1)),1,0)),0)&lt;C40,0,IF(DAY(EOMONTH(DATE(Year,MONTH($B$38),1),0))&gt;IF(B42&gt;=1,B42,IF(VLOOKUP(C$12,Sheet2!$E$2:$F$8,2,FALSE)=WEEKDAY(DATE(Year,MONTH($B$38),1)),1,0)),IF(B42&gt;=1,B42+1,IF(VLOOKUP(C$12,Sheet2!$E$2:$F$8,2,FALSE)=WEEKDAY(DATE(Year,MONTH($B$38),1)),1,0)),0))</f>
        <v>14</v>
      </c>
      <c r="D42" s="2">
        <f>IF(IF(DAY(EOMONTH(DATE(Year,MONTH($B$38),1),0))&gt;IF(C42&gt;=1,C42,IF(VLOOKUP(D$12,Sheet2!$E$2:$F$8,2,FALSE)=WEEKDAY(DATE(Year,MONTH($B$38),1)),1,0)),IF(C42&gt;=1,C42+1,IF(VLOOKUP(D$12,Sheet2!$E$2:$F$8,2,FALSE)=WEEKDAY(DATE(Year,MONTH($B$38),1)),1,0)),0)&lt;D40,0,IF(DAY(EOMONTH(DATE(Year,MONTH($B$38),1),0))&gt;IF(C42&gt;=1,C42,IF(VLOOKUP(D$12,Sheet2!$E$2:$F$8,2,FALSE)=WEEKDAY(DATE(Year,MONTH($B$38),1)),1,0)),IF(C42&gt;=1,C42+1,IF(VLOOKUP(D$12,Sheet2!$E$2:$F$8,2,FALSE)=WEEKDAY(DATE(Year,MONTH($B$38),1)),1,0)),0))</f>
        <v>15</v>
      </c>
      <c r="E42" s="2">
        <f>IF(IF(DAY(EOMONTH(DATE(Year,MONTH($B$38),1),0))&gt;IF(D42&gt;=1,D42,IF(VLOOKUP(E$12,Sheet2!$E$2:$F$8,2,FALSE)=WEEKDAY(DATE(Year,MONTH($B$38),1)),1,0)),IF(D42&gt;=1,D42+1,IF(VLOOKUP(E$12,Sheet2!$E$2:$F$8,2,FALSE)=WEEKDAY(DATE(Year,MONTH($B$38),1)),1,0)),0)&lt;E40,0,IF(DAY(EOMONTH(DATE(Year,MONTH($B$38),1),0))&gt;IF(D42&gt;=1,D42,IF(VLOOKUP(E$12,Sheet2!$E$2:$F$8,2,FALSE)=WEEKDAY(DATE(Year,MONTH($B$38),1)),1,0)),IF(D42&gt;=1,D42+1,IF(VLOOKUP(E$12,Sheet2!$E$2:$F$8,2,FALSE)=WEEKDAY(DATE(Year,MONTH($B$38),1)),1,0)),0))</f>
        <v>16</v>
      </c>
      <c r="F42" s="2">
        <f>IF(IF(DAY(EOMONTH(DATE(Year,MONTH($B$38),1),0))&gt;IF(E42&gt;=1,E42,IF(VLOOKUP(F$12,Sheet2!$E$2:$F$8,2,FALSE)=WEEKDAY(DATE(Year,MONTH($B$38),1)),1,0)),IF(E42&gt;=1,E42+1,IF(VLOOKUP(F$12,Sheet2!$E$2:$F$8,2,FALSE)=WEEKDAY(DATE(Year,MONTH($B$38),1)),1,0)),0)&lt;F40,0,IF(DAY(EOMONTH(DATE(Year,MONTH($B$38),1),0))&gt;IF(E42&gt;=1,E42,IF(VLOOKUP(F$12,Sheet2!$E$2:$F$8,2,FALSE)=WEEKDAY(DATE(Year,MONTH($B$38),1)),1,0)),IF(E42&gt;=1,E42+1,IF(VLOOKUP(F$12,Sheet2!$E$2:$F$8,2,FALSE)=WEEKDAY(DATE(Year,MONTH($B$38),1)),1,0)),0))</f>
        <v>17</v>
      </c>
      <c r="G42" s="2">
        <f>IF(IF(DAY(EOMONTH(DATE(Year,MONTH($B$38),1),0))&gt;IF(F42&gt;=1,F42,IF(VLOOKUP(G$12,Sheet2!$E$2:$F$8,2,FALSE)=WEEKDAY(DATE(Year,MONTH($B$38),1)),1,0)),IF(F42&gt;=1,F42+1,IF(VLOOKUP(G$12,Sheet2!$E$2:$F$8,2,FALSE)=WEEKDAY(DATE(Year,MONTH($B$38),1)),1,0)),0)&lt;G40,0,IF(DAY(EOMONTH(DATE(Year,MONTH($B$38),1),0))&gt;IF(F42&gt;=1,F42,IF(VLOOKUP(G$12,Sheet2!$E$2:$F$8,2,FALSE)=WEEKDAY(DATE(Year,MONTH($B$38),1)),1,0)),IF(F42&gt;=1,F42+1,IF(VLOOKUP(G$12,Sheet2!$E$2:$F$8,2,FALSE)=WEEKDAY(DATE(Year,MONTH($B$38),1)),1,0)),0))</f>
        <v>18</v>
      </c>
      <c r="H42" s="3">
        <f>IF(IF(DAY(EOMONTH(DATE(Year,MONTH($B$38),1),0))&gt;IF(G42&gt;=1,G42,IF(VLOOKUP(H$12,Sheet2!$E$2:$F$8,2,FALSE)=WEEKDAY(DATE(Year,MONTH($B$38),1)),1,0)),IF(G42&gt;=1,G42+1,IF(VLOOKUP(H$12,Sheet2!$E$2:$F$8,2,FALSE)=WEEKDAY(DATE(Year,MONTH($B$38),1)),1,0)),0)&lt;H40,0,IF(DAY(EOMONTH(DATE(Year,MONTH($B$38),1),0))&gt;IF(G42&gt;=1,G42,IF(VLOOKUP(H$12,Sheet2!$E$2:$F$8,2,FALSE)=WEEKDAY(DATE(Year,MONTH($B$38),1)),1,0)),IF(G42&gt;=1,G42+1,IF(VLOOKUP(H$12,Sheet2!$E$2:$F$8,2,FALSE)=WEEKDAY(DATE(Year,MONTH($B$38),1)),1,0)),0))</f>
        <v>19</v>
      </c>
      <c r="I42"/>
      <c r="J42" s="1">
        <f>IF(IF(DAY(EOMONTH(DATE(YEAR($J$38),MONTH($J$38),1),0))&gt;IF(P41&gt;=1,P41,IF(VLOOKUP(J$12,Sheet2!$E$2:$F$8,2,FALSE)=WEEKDAY(DATE(YEAR($J$38),MONTH($J$38),1)),1,0)),IF(P41&gt;=1,P41+1,IF(VLOOKUP(J$12,Sheet2!$E$2:$F$8,2,FALSE)=WEEKDAY(DATE(Year,MONTH($J$38),1)),1,0)),0)&lt;J40,0,IF(DAY(EOMONTH(DATE(YEAR($J$38),MONTH($J$38),1),0))&gt;IF(P41&gt;=1,P41,IF(VLOOKUP(J$12,Sheet2!$E$2:$F$8,2,FALSE)=WEEKDAY(DATE(YEAR($J$38),MONTH($J$38),1)),1,0)),IF(P41&gt;=1,P41+1,IF(VLOOKUP(J$12,Sheet2!$E$2:$F$8,2,FALSE)=WEEKDAY(DATE(YEAR($J$38),MONTH($J$38),1)),1,0)),0))</f>
        <v>11</v>
      </c>
      <c r="K42" s="2">
        <f>IF(IF(DAY(EOMONTH(DATE(Year,MONTH($J$38),1),0))&gt;IF(J42&gt;=1,J42,IF(VLOOKUP(K$12,Sheet2!$E$2:$F$8,2,FALSE)=WEEKDAY(DATE(Year,MONTH($J$38),1)),1,0)),IF(J42&gt;=1,J42+1,IF(VLOOKUP(K$12,Sheet2!$E$2:$F$8,2,FALSE)=WEEKDAY(DATE(Year,MONTH($J$38),1)),1,0)),0)&lt;K40,0,IF(DAY(EOMONTH(DATE(Year,MONTH($J$38),1),0))&gt;IF(J42&gt;=1,J42,IF(VLOOKUP(K$12,Sheet2!$E$2:$F$8,2,FALSE)=WEEKDAY(DATE(Year,MONTH($J$38),1)),1,0)),IF(J42&gt;=1,J42+1,IF(VLOOKUP(K$12,Sheet2!$E$2:$F$8,2,FALSE)=WEEKDAY(DATE(Year,MONTH($J$38),1)),1,0)),0))</f>
        <v>12</v>
      </c>
      <c r="L42" s="2">
        <f>IF(IF(DAY(EOMONTH(DATE(Year,MONTH($J$38),1),0))&gt;IF(K42&gt;=1,K42,IF(VLOOKUP(L$12,Sheet2!$E$2:$F$8,2,FALSE)=WEEKDAY(DATE(Year,MONTH($J$38),1)),1,0)),IF(K42&gt;=1,K42+1,IF(VLOOKUP(L$12,Sheet2!$E$2:$F$8,2,FALSE)=WEEKDAY(DATE(Year,MONTH($J$38),1)),1,0)),0)&lt;L40,0,IF(DAY(EOMONTH(DATE(Year,MONTH($J$38),1),0))&gt;IF(K42&gt;=1,K42,IF(VLOOKUP(L$12,Sheet2!$E$2:$F$8,2,FALSE)=WEEKDAY(DATE(Year,MONTH($J$38),1)),1,0)),IF(K42&gt;=1,K42+1,IF(VLOOKUP(L$12,Sheet2!$E$2:$F$8,2,FALSE)=WEEKDAY(DATE(Year,MONTH($J$38),1)),1,0)),0))</f>
        <v>13</v>
      </c>
      <c r="M42" s="2">
        <f>IF(IF(DAY(EOMONTH(DATE(Year,MONTH($J$38),1),0))&gt;IF(L42&gt;=1,L42,IF(VLOOKUP(M$12,Sheet2!$E$2:$F$8,2,FALSE)=WEEKDAY(DATE(Year,MONTH($J$38),1)),1,0)),IF(L42&gt;=1,L42+1,IF(VLOOKUP(M$12,Sheet2!$E$2:$F$8,2,FALSE)=WEEKDAY(DATE(Year,MONTH($J$38),1)),1,0)),0)&lt;M40,0,IF(DAY(EOMONTH(DATE(Year,MONTH($J$38),1),0))&gt;IF(L42&gt;=1,L42,IF(VLOOKUP(M$12,Sheet2!$E$2:$F$8,2,FALSE)=WEEKDAY(DATE(Year,MONTH($J$38),1)),1,0)),IF(L42&gt;=1,L42+1,IF(VLOOKUP(M$12,Sheet2!$E$2:$F$8,2,FALSE)=WEEKDAY(DATE(Year,MONTH($J$38),1)),1,0)),0))</f>
        <v>14</v>
      </c>
      <c r="N42" s="2">
        <f>IF(IF(DAY(EOMONTH(DATE(Year,MONTH($J$38),1),0))&gt;IF(M42&gt;=1,M42,IF(VLOOKUP(N$12,Sheet2!$E$2:$F$8,2,FALSE)=WEEKDAY(DATE(Year,MONTH($J$38),1)),1,0)),IF(M42&gt;=1,M42+1,IF(VLOOKUP(N$12,Sheet2!$E$2:$F$8,2,FALSE)=WEEKDAY(DATE(Year,MONTH($J$38),1)),1,0)),0)&lt;N40,0,IF(DAY(EOMONTH(DATE(Year,MONTH($J$38),1),0))&gt;IF(M42&gt;=1,M42,IF(VLOOKUP(N$12,Sheet2!$E$2:$F$8,2,FALSE)=WEEKDAY(DATE(Year,MONTH($J$38),1)),1,0)),IF(M42&gt;=1,M42+1,IF(VLOOKUP(N$12,Sheet2!$E$2:$F$8,2,FALSE)=WEEKDAY(DATE(Year,MONTH($J$38),1)),1,0)),0))</f>
        <v>15</v>
      </c>
      <c r="O42" s="2">
        <f>IF(IF(DAY(EOMONTH(DATE(Year,MONTH($J$38),1),0))&gt;IF(N42&gt;=1,N42,IF(VLOOKUP(O$12,Sheet2!$E$2:$F$8,2,FALSE)=WEEKDAY(DATE(Year,MONTH($J$38),1)),1,0)),IF(N42&gt;=1,N42+1,IF(VLOOKUP(O$12,Sheet2!$E$2:$F$8,2,FALSE)=WEEKDAY(DATE(Year,MONTH($J$38),1)),1,0)),0)&lt;O40,0,IF(DAY(EOMONTH(DATE(Year,MONTH($J$38),1),0))&gt;IF(N42&gt;=1,N42,IF(VLOOKUP(O$12,Sheet2!$E$2:$F$8,2,FALSE)=WEEKDAY(DATE(Year,MONTH($J$38),1)),1,0)),IF(N42&gt;=1,N42+1,IF(VLOOKUP(O$12,Sheet2!$E$2:$F$8,2,FALSE)=WEEKDAY(DATE(Year,MONTH($J$38),1)),1,0)),0))</f>
        <v>16</v>
      </c>
      <c r="P42" s="3">
        <f>IF(IF(DAY(EOMONTH(DATE(Year,MONTH($J$38),1),0))&gt;IF(O42&gt;=1,O42,IF(VLOOKUP(P$12,Sheet2!$E$2:$F$8,2,FALSE)=WEEKDAY(DATE(Year,MONTH($J$38),1)),1,0)),IF(O42&gt;=1,O42+1,IF(VLOOKUP(P$12,Sheet2!$E$2:$F$8,2,FALSE)=WEEKDAY(DATE(Year,MONTH($J$38),1)),1,0)),0)&lt;P40,0,IF(DAY(EOMONTH(DATE(Year,MONTH($J$38),1),0))&gt;IF(O42&gt;=1,O42,IF(VLOOKUP(P$12,Sheet2!$E$2:$F$8,2,FALSE)=WEEKDAY(DATE(Year,MONTH($J$38),1)),1,0)),IF(O42&gt;=1,O42+1,IF(VLOOKUP(P$12,Sheet2!$E$2:$F$8,2,FALSE)=WEEKDAY(DATE(Year,MONTH($J$38),1)),1,0)),0))</f>
        <v>17</v>
      </c>
      <c r="Q42"/>
      <c r="R42" s="1">
        <f>IF(IF(DAY(EOMONTH(DATE(YEAR($R$38),MONTH($R$38),1),0))&gt;IF(X41&gt;=1,X41,IF(VLOOKUP(R$12,Sheet2!$E$2:$F$8,2,FALSE)=WEEKDAY(DATE(YEAR($R$38),MONTH($R$38),1)),1,0)),IF(X41&gt;=1,X41+1,IF(VLOOKUP(R$12,Sheet2!$E$2:$F$8,2,FALSE)=WEEKDAY(DATE(Year,MONTH($R$38),1)),1,0)),0)&lt;R40,0,IF(DAY(EOMONTH(DATE(YEAR($R$38),MONTH($R$38),1),0))&gt;IF(X41&gt;=1,X41,IF(VLOOKUP(R$12,Sheet2!$E$2:$F$8,2,FALSE)=WEEKDAY(DATE(YEAR($R$38),MONTH($R$38),1)),1,0)),IF(X41&gt;=1,X41+1,IF(VLOOKUP(R$12,Sheet2!$E$2:$F$8,2,FALSE)=WEEKDAY(DATE(YEAR($R$38),MONTH($R$38),1)),1,0)),0))</f>
        <v>15</v>
      </c>
      <c r="S42" s="2">
        <f>IF(IF(DAY(EOMONTH(DATE(Year,MONTH($R$38),1),0))&gt;IF(R42&gt;=1,R42,IF(VLOOKUP(S$12,Sheet2!$E$2:$F$8,2,FALSE)=WEEKDAY(DATE(Year,MONTH($R$38),1)),1,0)),IF(R42&gt;=1,R42+1,IF(VLOOKUP(S$12,Sheet2!$E$2:$F$8,2,FALSE)=WEEKDAY(DATE(Year,MONTH($R$38),1)),1,0)),0)&lt;S40,0,IF(DAY(EOMONTH(DATE(Year,MONTH($R$38),1),0))&gt;IF(R42&gt;=1,R42,IF(VLOOKUP(S$12,Sheet2!$E$2:$F$8,2,FALSE)=WEEKDAY(DATE(Year,MONTH($R$38),1)),1,0)),IF(R42&gt;=1,R42+1,IF(VLOOKUP(S$12,Sheet2!$E$2:$F$8,2,FALSE)=WEEKDAY(DATE(Year,MONTH($R$38),1)),1,0)),0))</f>
        <v>16</v>
      </c>
      <c r="T42" s="2">
        <f>IF(IF(DAY(EOMONTH(DATE(Year,MONTH($R$38),1),0))&gt;IF(S42&gt;=1,S42,IF(VLOOKUP(T$12,Sheet2!$E$2:$F$8,2,FALSE)=WEEKDAY(DATE(Year,MONTH($R$38),1)),1,0)),IF(S42&gt;=1,S42+1,IF(VLOOKUP(T$12,Sheet2!$E$2:$F$8,2,FALSE)=WEEKDAY(DATE(Year,MONTH($R$38),1)),1,0)),0)&lt;T40,0,IF(DAY(EOMONTH(DATE(Year,MONTH($R$38),1),0))&gt;IF(S42&gt;=1,S42,IF(VLOOKUP(T$12,Sheet2!$E$2:$F$8,2,FALSE)=WEEKDAY(DATE(Year,MONTH($R$38),1)),1,0)),IF(S42&gt;=1,S42+1,IF(VLOOKUP(T$12,Sheet2!$E$2:$F$8,2,FALSE)=WEEKDAY(DATE(Year,MONTH($R$38),1)),1,0)),0))</f>
        <v>17</v>
      </c>
      <c r="U42" s="2">
        <f>IF(IF(DAY(EOMONTH(DATE(Year,MONTH($R$38),1),0))&gt;IF(T42&gt;=1,T42,IF(VLOOKUP(U$12,Sheet2!$E$2:$F$8,2,FALSE)=WEEKDAY(DATE(Year,MONTH($R$38),1)),1,0)),IF(T42&gt;=1,T42+1,IF(VLOOKUP(U$12,Sheet2!$E$2:$F$8,2,FALSE)=WEEKDAY(DATE(Year,MONTH($R$38),1)),1,0)),0)&lt;U40,0,IF(DAY(EOMONTH(DATE(Year,MONTH($R$38),1),0))&gt;IF(T42&gt;=1,T42,IF(VLOOKUP(U$12,Sheet2!$E$2:$F$8,2,FALSE)=WEEKDAY(DATE(Year,MONTH($R$38),1)),1,0)),IF(T42&gt;=1,T42+1,IF(VLOOKUP(U$12,Sheet2!$E$2:$F$8,2,FALSE)=WEEKDAY(DATE(Year,MONTH($R$38),1)),1,0)),0))</f>
        <v>18</v>
      </c>
      <c r="V42" s="2">
        <f>IF(IF(DAY(EOMONTH(DATE(Year,MONTH($R$38),1),0))&gt;IF(U42&gt;=1,U42,IF(VLOOKUP(V$12,Sheet2!$E$2:$F$8,2,FALSE)=WEEKDAY(DATE(Year,MONTH($R$38),1)),1,0)),IF(U42&gt;=1,U42+1,IF(VLOOKUP(V$12,Sheet2!$E$2:$F$8,2,FALSE)=WEEKDAY(DATE(Year,MONTH($R$38),1)),1,0)),0)&lt;V40,0,IF(DAY(EOMONTH(DATE(Year,MONTH($R$38),1),0))&gt;IF(U42&gt;=1,U42,IF(VLOOKUP(V$12,Sheet2!$E$2:$F$8,2,FALSE)=WEEKDAY(DATE(Year,MONTH($R$38),1)),1,0)),IF(U42&gt;=1,U42+1,IF(VLOOKUP(V$12,Sheet2!$E$2:$F$8,2,FALSE)=WEEKDAY(DATE(Year,MONTH($R$38),1)),1,0)),0))</f>
        <v>19</v>
      </c>
      <c r="W42" s="2">
        <f>IF(IF(DAY(EOMONTH(DATE(Year,MONTH($R$38),1),0))&gt;IF(V42&gt;=1,V42,IF(VLOOKUP(W$12,Sheet2!$E$2:$F$8,2,FALSE)=WEEKDAY(DATE(Year,MONTH($R$38),1)),1,0)),IF(V42&gt;=1,V42+1,IF(VLOOKUP(W$12,Sheet2!$E$2:$F$8,2,FALSE)=WEEKDAY(DATE(Year,MONTH($R$38),1)),1,0)),0)&lt;W40,0,IF(DAY(EOMONTH(DATE(Year,MONTH($R$38),1),0))&gt;IF(V42&gt;=1,V42,IF(VLOOKUP(W$12,Sheet2!$E$2:$F$8,2,FALSE)=WEEKDAY(DATE(Year,MONTH($R$38),1)),1,0)),IF(V42&gt;=1,V42+1,IF(VLOOKUP(W$12,Sheet2!$E$2:$F$8,2,FALSE)=WEEKDAY(DATE(Year,MONTH($R$38),1)),1,0)),0))</f>
        <v>20</v>
      </c>
      <c r="X42" s="3">
        <f>IF(IF(DAY(EOMONTH(DATE(Year,MONTH($R$38),1),0))&gt;IF(W42&gt;=1,W42,IF(VLOOKUP(X$12,Sheet2!$E$2:$F$8,2,FALSE)=WEEKDAY(DATE(Year,MONTH($R$38),1)),1,0)),IF(W42&gt;=1,W42+1,IF(VLOOKUP(X$12,Sheet2!$E$2:$F$8,2,FALSE)=WEEKDAY(DATE(Year,MONTH($R$38),1)),1,0)),0)&lt;X40,0,IF(DAY(EOMONTH(DATE(Year,MONTH($R$38),1),0))&gt;IF(W42&gt;=1,W42,IF(VLOOKUP(X$12,Sheet2!$E$2:$F$8,2,FALSE)=WEEKDAY(DATE(Year,MONTH($R$38),1)),1,0)),IF(W42&gt;=1,W42+1,IF(VLOOKUP(X$12,Sheet2!$E$2:$F$8,2,FALSE)=WEEKDAY(DATE(Year,MONTH($R$38),1)),1,0)),0))</f>
        <v>21</v>
      </c>
    </row>
    <row r="43" spans="2:24" ht="12">
      <c r="B43" s="1">
        <f>IF(IF(DAY(EOMONTH(DATE(YEAR($B$38),MONTH($B$38),1),0))&gt;IF(H42&gt;=1,H42,IF(VLOOKUP(B$12,Sheet2!$E$2:$F$8,2,FALSE)=WEEKDAY(DATE(YEAR($B$38),MONTH($B$38),1)),1,0)),IF(H42&gt;=1,H42+1,IF(VLOOKUP(B$12,Sheet2!$E$2:$F$8,2,FALSE)=WEEKDAY(DATE(Year,MONTH($B$38),1)),1,0)),0)&lt;B$41,0,IF(DAY(EOMONTH(DATE(YEAR($B$38),MONTH($B$38),1),0))&gt;IF(H42&gt;=1,H42,IF(VLOOKUP(B$12,Sheet2!$E$2:$F$8,2,FALSE)=WEEKDAY(DATE(YEAR($B$38),MONTH($B$38),1)),1,0)),IF(H42&gt;=1,H42+1,IF(VLOOKUP(B$12,Sheet2!$E$2:$F$8,2,FALSE)=WEEKDAY(DATE(YEAR($B$38),MONTH($B$38),1)),1,0)),0))</f>
        <v>20</v>
      </c>
      <c r="C43" s="2">
        <f>IF(IF(DAY(EOMONTH(DATE(Year,MONTH($B$38),1),0))&gt;IF(B43&gt;=1,B43,IF(VLOOKUP(C$12,Sheet2!$E$2:$F$8,2,FALSE)=WEEKDAY(DATE(Year,MONTH($B$38),1)),1,0)),IF(B43&gt;=1,B43+1,IF(VLOOKUP(C$12,Sheet2!$E$2:$F$8,2,FALSE)=WEEKDAY(DATE(Year,MONTH($B$38),1)),1,0)),0)&lt;C41,0,IF(DAY(EOMONTH(DATE(Year,MONTH($B$38),1),0))&gt;IF(B43&gt;=1,B43,IF(VLOOKUP(C$12,Sheet2!$E$2:$F$8,2,FALSE)=WEEKDAY(DATE(Year,MONTH($B$38),1)),1,0)),IF(B43&gt;=1,B43+1,IF(VLOOKUP(C$12,Sheet2!$E$2:$F$8,2,FALSE)=WEEKDAY(DATE(Year,MONTH($B$38),1)),1,0)),0))</f>
        <v>21</v>
      </c>
      <c r="D43" s="2">
        <f>IF(IF(DAY(EOMONTH(DATE(Year,MONTH($B$38),1),0))&gt;IF(C43&gt;=1,C43,IF(VLOOKUP(D$12,Sheet2!$E$2:$F$8,2,FALSE)=WEEKDAY(DATE(Year,MONTH($B$38),1)),1,0)),IF(C43&gt;=1,C43+1,IF(VLOOKUP(D$12,Sheet2!$E$2:$F$8,2,FALSE)=WEEKDAY(DATE(Year,MONTH($B$38),1)),1,0)),0)&lt;D41,0,IF(DAY(EOMONTH(DATE(Year,MONTH($B$38),1),0))&gt;IF(C43&gt;=1,C43,IF(VLOOKUP(D$12,Sheet2!$E$2:$F$8,2,FALSE)=WEEKDAY(DATE(Year,MONTH($B$38),1)),1,0)),IF(C43&gt;=1,C43+1,IF(VLOOKUP(D$12,Sheet2!$E$2:$F$8,2,FALSE)=WEEKDAY(DATE(Year,MONTH($B$38),1)),1,0)),0))</f>
        <v>22</v>
      </c>
      <c r="E43" s="2">
        <f>IF(IF(DAY(EOMONTH(DATE(Year,MONTH($B$38),1),0))&gt;IF(D43&gt;=1,D43,IF(VLOOKUP(E$12,Sheet2!$E$2:$F$8,2,FALSE)=WEEKDAY(DATE(Year,MONTH($B$38),1)),1,0)),IF(D43&gt;=1,D43+1,IF(VLOOKUP(E$12,Sheet2!$E$2:$F$8,2,FALSE)=WEEKDAY(DATE(Year,MONTH($B$38),1)),1,0)),0)&lt;E41,0,IF(DAY(EOMONTH(DATE(Year,MONTH($B$38),1),0))&gt;IF(D43&gt;=1,D43,IF(VLOOKUP(E$12,Sheet2!$E$2:$F$8,2,FALSE)=WEEKDAY(DATE(Year,MONTH($B$38),1)),1,0)),IF(D43&gt;=1,D43+1,IF(VLOOKUP(E$12,Sheet2!$E$2:$F$8,2,FALSE)=WEEKDAY(DATE(Year,MONTH($B$38),1)),1,0)),0))</f>
        <v>23</v>
      </c>
      <c r="F43" s="2">
        <f>IF(IF(DAY(EOMONTH(DATE(Year,MONTH($B$38),1),0))&gt;IF(E43&gt;=1,E43,IF(VLOOKUP(F$12,Sheet2!$E$2:$F$8,2,FALSE)=WEEKDAY(DATE(Year,MONTH($B$38),1)),1,0)),IF(E43&gt;=1,E43+1,IF(VLOOKUP(F$12,Sheet2!$E$2:$F$8,2,FALSE)=WEEKDAY(DATE(Year,MONTH($B$38),1)),1,0)),0)&lt;F41,0,IF(DAY(EOMONTH(DATE(Year,MONTH($B$38),1),0))&gt;IF(E43&gt;=1,E43,IF(VLOOKUP(F$12,Sheet2!$E$2:$F$8,2,FALSE)=WEEKDAY(DATE(Year,MONTH($B$38),1)),1,0)),IF(E43&gt;=1,E43+1,IF(VLOOKUP(F$12,Sheet2!$E$2:$F$8,2,FALSE)=WEEKDAY(DATE(Year,MONTH($B$38),1)),1,0)),0))</f>
        <v>24</v>
      </c>
      <c r="G43" s="2">
        <f>IF(IF(DAY(EOMONTH(DATE(Year,MONTH($B$38),1),0))&gt;IF(F43&gt;=1,F43,IF(VLOOKUP(G$12,Sheet2!$E$2:$F$8,2,FALSE)=WEEKDAY(DATE(Year,MONTH($B$38),1)),1,0)),IF(F43&gt;=1,F43+1,IF(VLOOKUP(G$12,Sheet2!$E$2:$F$8,2,FALSE)=WEEKDAY(DATE(Year,MONTH($B$38),1)),1,0)),0)&lt;G41,0,IF(DAY(EOMONTH(DATE(Year,MONTH($B$38),1),0))&gt;IF(F43&gt;=1,F43,IF(VLOOKUP(G$12,Sheet2!$E$2:$F$8,2,FALSE)=WEEKDAY(DATE(Year,MONTH($B$38),1)),1,0)),IF(F43&gt;=1,F43+1,IF(VLOOKUP(G$12,Sheet2!$E$2:$F$8,2,FALSE)=WEEKDAY(DATE(Year,MONTH($B$38),1)),1,0)),0))</f>
        <v>25</v>
      </c>
      <c r="H43" s="3">
        <f>IF(IF(DAY(EOMONTH(DATE(Year,MONTH($B$38),1),0))&gt;IF(G43&gt;=1,G43,IF(VLOOKUP(H$12,Sheet2!$E$2:$F$8,2,FALSE)=WEEKDAY(DATE(Year,MONTH($B$38),1)),1,0)),IF(G43&gt;=1,G43+1,IF(VLOOKUP(H$12,Sheet2!$E$2:$F$8,2,FALSE)=WEEKDAY(DATE(Year,MONTH($B$38),1)),1,0)),0)&lt;H41,0,IF(DAY(EOMONTH(DATE(Year,MONTH($B$38),1),0))&gt;IF(G43&gt;=1,G43,IF(VLOOKUP(H$12,Sheet2!$E$2:$F$8,2,FALSE)=WEEKDAY(DATE(Year,MONTH($B$38),1)),1,0)),IF(G43&gt;=1,G43+1,IF(VLOOKUP(H$12,Sheet2!$E$2:$F$8,2,FALSE)=WEEKDAY(DATE(Year,MONTH($B$38),1)),1,0)),0))</f>
        <v>26</v>
      </c>
      <c r="I43"/>
      <c r="J43" s="1">
        <f>IF(IF(DAY(EOMONTH(DATE(YEAR($J$38),MONTH($J$38),1),0))&gt;IF(P42&gt;=1,P42,IF(VLOOKUP(J$12,Sheet2!$E$2:$F$8,2,FALSE)=WEEKDAY(DATE(YEAR($J$38),MONTH($J$38),1)),1,0)),IF(P42&gt;=1,P42+1,IF(VLOOKUP(J$12,Sheet2!$E$2:$F$8,2,FALSE)=WEEKDAY(DATE(Year,MONTH($J$38),1)),1,0)),0)&lt;J41,0,IF(DAY(EOMONTH(DATE(YEAR($J$38),MONTH($J$38),1),0))&gt;IF(P42&gt;=1,P42,IF(VLOOKUP(J$12,Sheet2!$E$2:$F$8,2,FALSE)=WEEKDAY(DATE(YEAR($J$38),MONTH($J$38),1)),1,0)),IF(P42&gt;=1,P42+1,IF(VLOOKUP(J$12,Sheet2!$E$2:$F$8,2,FALSE)=WEEKDAY(DATE(YEAR($J$38),MONTH($J$38),1)),1,0)),0))</f>
        <v>18</v>
      </c>
      <c r="K43" s="2">
        <f>IF(IF(DAY(EOMONTH(DATE(Year,MONTH($J$38),1),0))&gt;IF(J43&gt;=1,J43,IF(VLOOKUP(K$12,Sheet2!$E$2:$F$8,2,FALSE)=WEEKDAY(DATE(Year,MONTH($J$38),1)),1,0)),IF(J43&gt;=1,J43+1,IF(VLOOKUP(K$12,Sheet2!$E$2:$F$8,2,FALSE)=WEEKDAY(DATE(Year,MONTH($J$38),1)),1,0)),0)&lt;K41,0,IF(DAY(EOMONTH(DATE(Year,MONTH($J$38),1),0))&gt;IF(J43&gt;=1,J43,IF(VLOOKUP(K$12,Sheet2!$E$2:$F$8,2,FALSE)=WEEKDAY(DATE(Year,MONTH($J$38),1)),1,0)),IF(J43&gt;=1,J43+1,IF(VLOOKUP(K$12,Sheet2!$E$2:$F$8,2,FALSE)=WEEKDAY(DATE(Year,MONTH($J$38),1)),1,0)),0))</f>
        <v>19</v>
      </c>
      <c r="L43" s="2">
        <f>IF(IF(DAY(EOMONTH(DATE(Year,MONTH($J$38),1),0))&gt;IF(K43&gt;=1,K43,IF(VLOOKUP(L$12,Sheet2!$E$2:$F$8,2,FALSE)=WEEKDAY(DATE(Year,MONTH($J$38),1)),1,0)),IF(K43&gt;=1,K43+1,IF(VLOOKUP(L$12,Sheet2!$E$2:$F$8,2,FALSE)=WEEKDAY(DATE(Year,MONTH($J$38),1)),1,0)),0)&lt;L41,0,IF(DAY(EOMONTH(DATE(Year,MONTH($J$38),1),0))&gt;IF(K43&gt;=1,K43,IF(VLOOKUP(L$12,Sheet2!$E$2:$F$8,2,FALSE)=WEEKDAY(DATE(Year,MONTH($J$38),1)),1,0)),IF(K43&gt;=1,K43+1,IF(VLOOKUP(L$12,Sheet2!$E$2:$F$8,2,FALSE)=WEEKDAY(DATE(Year,MONTH($J$38),1)),1,0)),0))</f>
        <v>20</v>
      </c>
      <c r="M43" s="2">
        <f>IF(IF(DAY(EOMONTH(DATE(Year,MONTH($J$38),1),0))&gt;IF(L43&gt;=1,L43,IF(VLOOKUP(M$12,Sheet2!$E$2:$F$8,2,FALSE)=WEEKDAY(DATE(Year,MONTH($J$38),1)),1,0)),IF(L43&gt;=1,L43+1,IF(VLOOKUP(M$12,Sheet2!$E$2:$F$8,2,FALSE)=WEEKDAY(DATE(Year,MONTH($J$38),1)),1,0)),0)&lt;M41,0,IF(DAY(EOMONTH(DATE(Year,MONTH($J$38),1),0))&gt;IF(L43&gt;=1,L43,IF(VLOOKUP(M$12,Sheet2!$E$2:$F$8,2,FALSE)=WEEKDAY(DATE(Year,MONTH($J$38),1)),1,0)),IF(L43&gt;=1,L43+1,IF(VLOOKUP(M$12,Sheet2!$E$2:$F$8,2,FALSE)=WEEKDAY(DATE(Year,MONTH($J$38),1)),1,0)),0))</f>
        <v>21</v>
      </c>
      <c r="N43" s="2">
        <f>IF(IF(DAY(EOMONTH(DATE(Year,MONTH($J$38),1),0))&gt;IF(M43&gt;=1,M43,IF(VLOOKUP(N$12,Sheet2!$E$2:$F$8,2,FALSE)=WEEKDAY(DATE(Year,MONTH($J$38),1)),1,0)),IF(M43&gt;=1,M43+1,IF(VLOOKUP(N$12,Sheet2!$E$2:$F$8,2,FALSE)=WEEKDAY(DATE(Year,MONTH($J$38),1)),1,0)),0)&lt;N41,0,IF(DAY(EOMONTH(DATE(Year,MONTH($J$38),1),0))&gt;IF(M43&gt;=1,M43,IF(VLOOKUP(N$12,Sheet2!$E$2:$F$8,2,FALSE)=WEEKDAY(DATE(Year,MONTH($J$38),1)),1,0)),IF(M43&gt;=1,M43+1,IF(VLOOKUP(N$12,Sheet2!$E$2:$F$8,2,FALSE)=WEEKDAY(DATE(Year,MONTH($J$38),1)),1,0)),0))</f>
        <v>22</v>
      </c>
      <c r="O43" s="2">
        <f>IF(IF(DAY(EOMONTH(DATE(Year,MONTH($J$38),1),0))&gt;IF(N43&gt;=1,N43,IF(VLOOKUP(O$12,Sheet2!$E$2:$F$8,2,FALSE)=WEEKDAY(DATE(Year,MONTH($J$38),1)),1,0)),IF(N43&gt;=1,N43+1,IF(VLOOKUP(O$12,Sheet2!$E$2:$F$8,2,FALSE)=WEEKDAY(DATE(Year,MONTH($J$38),1)),1,0)),0)&lt;O41,0,IF(DAY(EOMONTH(DATE(Year,MONTH($J$38),1),0))&gt;IF(N43&gt;=1,N43,IF(VLOOKUP(O$12,Sheet2!$E$2:$F$8,2,FALSE)=WEEKDAY(DATE(Year,MONTH($J$38),1)),1,0)),IF(N43&gt;=1,N43+1,IF(VLOOKUP(O$12,Sheet2!$E$2:$F$8,2,FALSE)=WEEKDAY(DATE(Year,MONTH($J$38),1)),1,0)),0))</f>
        <v>23</v>
      </c>
      <c r="P43" s="3">
        <f>IF(IF(DAY(EOMONTH(DATE(Year,MONTH($J$38),1),0))&gt;IF(O43&gt;=1,O43,IF(VLOOKUP(P$12,Sheet2!$E$2:$F$8,2,FALSE)=WEEKDAY(DATE(Year,MONTH($J$38),1)),1,0)),IF(O43&gt;=1,O43+1,IF(VLOOKUP(P$12,Sheet2!$E$2:$F$8,2,FALSE)=WEEKDAY(DATE(Year,MONTH($J$38),1)),1,0)),0)&lt;P41,0,IF(DAY(EOMONTH(DATE(Year,MONTH($J$38),1),0))&gt;IF(O43&gt;=1,O43,IF(VLOOKUP(P$12,Sheet2!$E$2:$F$8,2,FALSE)=WEEKDAY(DATE(Year,MONTH($J$38),1)),1,0)),IF(O43&gt;=1,O43+1,IF(VLOOKUP(P$12,Sheet2!$E$2:$F$8,2,FALSE)=WEEKDAY(DATE(Year,MONTH($J$38),1)),1,0)),0))</f>
        <v>24</v>
      </c>
      <c r="Q43"/>
      <c r="R43" s="1">
        <f>IF(IF(DAY(EOMONTH(DATE(YEAR($R$38),MONTH($R$38),1),0))&gt;IF(X42&gt;=1,X42,IF(VLOOKUP(R$12,Sheet2!$E$2:$F$8,2,FALSE)=WEEKDAY(DATE(YEAR($R$38),MONTH($R$38),1)),1,0)),IF(X42&gt;=1,X42+1,IF(VLOOKUP(R$12,Sheet2!$E$2:$F$8,2,FALSE)=WEEKDAY(DATE(Year,MONTH($R$38),1)),1,0)),0)&lt;R41,0,IF(DAY(EOMONTH(DATE(YEAR($R$38),MONTH($R$38),1),0))&gt;IF(X42&gt;=1,X42,IF(VLOOKUP(R$12,Sheet2!$E$2:$F$8,2,FALSE)=WEEKDAY(DATE(YEAR($R$38),MONTH($R$38),1)),1,0)),IF(X42&gt;=1,X42+1,IF(VLOOKUP(R$12,Sheet2!$E$2:$F$8,2,FALSE)=WEEKDAY(DATE(YEAR($R$38),MONTH($R$38),1)),1,0)),0))</f>
        <v>22</v>
      </c>
      <c r="S43" s="2">
        <f>IF(IF(DAY(EOMONTH(DATE(Year,MONTH($R$38),1),0))&gt;IF(R43&gt;=1,R43,IF(VLOOKUP(S$12,Sheet2!$E$2:$F$8,2,FALSE)=WEEKDAY(DATE(Year,MONTH($R$38),1)),1,0)),IF(R43&gt;=1,R43+1,IF(VLOOKUP(S$12,Sheet2!$E$2:$F$8,2,FALSE)=WEEKDAY(DATE(Year,MONTH($R$38),1)),1,0)),0)&lt;S41,0,IF(DAY(EOMONTH(DATE(Year,MONTH($R$38),1),0))&gt;IF(R43&gt;=1,R43,IF(VLOOKUP(S$12,Sheet2!$E$2:$F$8,2,FALSE)=WEEKDAY(DATE(Year,MONTH($R$38),1)),1,0)),IF(R43&gt;=1,R43+1,IF(VLOOKUP(S$12,Sheet2!$E$2:$F$8,2,FALSE)=WEEKDAY(DATE(Year,MONTH($R$38),1)),1,0)),0))</f>
        <v>23</v>
      </c>
      <c r="T43" s="2">
        <f>IF(IF(DAY(EOMONTH(DATE(Year,MONTH($R$38),1),0))&gt;IF(S43&gt;=1,S43,IF(VLOOKUP(T$12,Sheet2!$E$2:$F$8,2,FALSE)=WEEKDAY(DATE(Year,MONTH($R$38),1)),1,0)),IF(S43&gt;=1,S43+1,IF(VLOOKUP(T$12,Sheet2!$E$2:$F$8,2,FALSE)=WEEKDAY(DATE(Year,MONTH($R$38),1)),1,0)),0)&lt;T41,0,IF(DAY(EOMONTH(DATE(Year,MONTH($R$38),1),0))&gt;IF(S43&gt;=1,S43,IF(VLOOKUP(T$12,Sheet2!$E$2:$F$8,2,FALSE)=WEEKDAY(DATE(Year,MONTH($R$38),1)),1,0)),IF(S43&gt;=1,S43+1,IF(VLOOKUP(T$12,Sheet2!$E$2:$F$8,2,FALSE)=WEEKDAY(DATE(Year,MONTH($R$38),1)),1,0)),0))</f>
        <v>24</v>
      </c>
      <c r="U43" s="2">
        <f>IF(IF(DAY(EOMONTH(DATE(Year,MONTH($R$38),1),0))&gt;IF(T43&gt;=1,T43,IF(VLOOKUP(U$12,Sheet2!$E$2:$F$8,2,FALSE)=WEEKDAY(DATE(Year,MONTH($R$38),1)),1,0)),IF(T43&gt;=1,T43+1,IF(VLOOKUP(U$12,Sheet2!$E$2:$F$8,2,FALSE)=WEEKDAY(DATE(Year,MONTH($R$38),1)),1,0)),0)&lt;U41,0,IF(DAY(EOMONTH(DATE(Year,MONTH($R$38),1),0))&gt;IF(T43&gt;=1,T43,IF(VLOOKUP(U$12,Sheet2!$E$2:$F$8,2,FALSE)=WEEKDAY(DATE(Year,MONTH($R$38),1)),1,0)),IF(T43&gt;=1,T43+1,IF(VLOOKUP(U$12,Sheet2!$E$2:$F$8,2,FALSE)=WEEKDAY(DATE(Year,MONTH($R$38),1)),1,0)),0))</f>
        <v>25</v>
      </c>
      <c r="V43" s="2">
        <f>IF(IF(DAY(EOMONTH(DATE(Year,MONTH($R$38),1),0))&gt;IF(U43&gt;=1,U43,IF(VLOOKUP(V$12,Sheet2!$E$2:$F$8,2,FALSE)=WEEKDAY(DATE(Year,MONTH($R$38),1)),1,0)),IF(U43&gt;=1,U43+1,IF(VLOOKUP(V$12,Sheet2!$E$2:$F$8,2,FALSE)=WEEKDAY(DATE(Year,MONTH($R$38),1)),1,0)),0)&lt;V41,0,IF(DAY(EOMONTH(DATE(Year,MONTH($R$38),1),0))&gt;IF(U43&gt;=1,U43,IF(VLOOKUP(V$12,Sheet2!$E$2:$F$8,2,FALSE)=WEEKDAY(DATE(Year,MONTH($R$38),1)),1,0)),IF(U43&gt;=1,U43+1,IF(VLOOKUP(V$12,Sheet2!$E$2:$F$8,2,FALSE)=WEEKDAY(DATE(Year,MONTH($R$38),1)),1,0)),0))</f>
        <v>26</v>
      </c>
      <c r="W43" s="2">
        <f>IF(IF(DAY(EOMONTH(DATE(Year,MONTH($R$38),1),0))&gt;IF(V43&gt;=1,V43,IF(VLOOKUP(W$12,Sheet2!$E$2:$F$8,2,FALSE)=WEEKDAY(DATE(Year,MONTH($R$38),1)),1,0)),IF(V43&gt;=1,V43+1,IF(VLOOKUP(W$12,Sheet2!$E$2:$F$8,2,FALSE)=WEEKDAY(DATE(Year,MONTH($R$38),1)),1,0)),0)&lt;W41,0,IF(DAY(EOMONTH(DATE(Year,MONTH($R$38),1),0))&gt;IF(V43&gt;=1,V43,IF(VLOOKUP(W$12,Sheet2!$E$2:$F$8,2,FALSE)=WEEKDAY(DATE(Year,MONTH($R$38),1)),1,0)),IF(V43&gt;=1,V43+1,IF(VLOOKUP(W$12,Sheet2!$E$2:$F$8,2,FALSE)=WEEKDAY(DATE(Year,MONTH($R$38),1)),1,0)),0))</f>
        <v>27</v>
      </c>
      <c r="X43" s="3">
        <f>IF(IF(DAY(EOMONTH(DATE(Year,MONTH($R$38),1),0))&gt;IF(W43&gt;=1,W43,IF(VLOOKUP(X$12,Sheet2!$E$2:$F$8,2,FALSE)=WEEKDAY(DATE(Year,MONTH($R$38),1)),1,0)),IF(W43&gt;=1,W43+1,IF(VLOOKUP(X$12,Sheet2!$E$2:$F$8,2,FALSE)=WEEKDAY(DATE(Year,MONTH($R$38),1)),1,0)),0)&lt;X41,0,IF(DAY(EOMONTH(DATE(Year,MONTH($R$38),1),0))&gt;IF(W43&gt;=1,W43,IF(VLOOKUP(X$12,Sheet2!$E$2:$F$8,2,FALSE)=WEEKDAY(DATE(Year,MONTH($R$38),1)),1,0)),IF(W43&gt;=1,W43+1,IF(VLOOKUP(X$12,Sheet2!$E$2:$F$8,2,FALSE)=WEEKDAY(DATE(Year,MONTH($R$38),1)),1,0)),0))</f>
        <v>28</v>
      </c>
    </row>
    <row r="44" spans="2:24" ht="12">
      <c r="B44" s="1">
        <f>IF(IF(DAY(EOMONTH(DATE(YEAR($B$38),MONTH($B$38),1),0))&gt;IF(H43&gt;=1,H43,IF(VLOOKUP(B$12,Sheet2!$E$2:$F$8,2,FALSE)=WEEKDAY(DATE(YEAR($B$38),MONTH($B$38),1)),1,0)),IF(H43&gt;=1,H43+1,IF(VLOOKUP(B$12,Sheet2!$E$2:$F$8,2,FALSE)=WEEKDAY(DATE(Year,MONTH($B$38),1)),1,0)),0)&lt;B$42,0,IF(DAY(EOMONTH(DATE(YEAR($B$38),MONTH($B$38),1),0))&gt;IF(H43&gt;=1,H43,IF(VLOOKUP(B$12,Sheet2!$E$2:$F$8,2,FALSE)=WEEKDAY(DATE(YEAR($B$38),MONTH($B$38),1)),1,0)),IF(H43&gt;=1,H43+1,IF(VLOOKUP(B$12,Sheet2!$E$2:$F$8,2,FALSE)=WEEKDAY(DATE(YEAR($B$38),MONTH($B$38),1)),1,0)),0))</f>
        <v>27</v>
      </c>
      <c r="C44" s="2">
        <f>IF(IF(DAY(EOMONTH(DATE(Year,MONTH($B$38),1),0))&gt;IF(B44&gt;=1,B44,IF(VLOOKUP(C$12,Sheet2!$E$2:$F$8,2,FALSE)=WEEKDAY(DATE(Year,MONTH($B$38),1)),1,0)),IF(B44&gt;=1,B44+1,IF(VLOOKUP(C$12,Sheet2!$E$2:$F$8,2,FALSE)=WEEKDAY(DATE(Year,MONTH($B$38),1)),1,0)),0)&lt;C42,0,IF(DAY(EOMONTH(DATE(Year,MONTH($B$38),1),0))&gt;IF(B44&gt;=1,B44,IF(VLOOKUP(C$12,Sheet2!$E$2:$F$8,2,FALSE)=WEEKDAY(DATE(Year,MONTH($B$38),1)),1,0)),IF(B44&gt;=1,B44+1,IF(VLOOKUP(C$12,Sheet2!$E$2:$F$8,2,FALSE)=WEEKDAY(DATE(Year,MONTH($B$38),1)),1,0)),0))</f>
        <v>28</v>
      </c>
      <c r="D44" s="2">
        <f>IF(IF(DAY(EOMONTH(DATE(Year,MONTH($B$38),1),0))&gt;IF(C44&gt;=1,C44,IF(VLOOKUP(D$12,Sheet2!$E$2:$F$8,2,FALSE)=WEEKDAY(DATE(Year,MONTH($B$38),1)),1,0)),IF(C44&gt;=1,C44+1,IF(VLOOKUP(D$12,Sheet2!$E$2:$F$8,2,FALSE)=WEEKDAY(DATE(Year,MONTH($B$38),1)),1,0)),0)&lt;D42,0,IF(DAY(EOMONTH(DATE(Year,MONTH($B$38),1),0))&gt;IF(C44&gt;=1,C44,IF(VLOOKUP(D$12,Sheet2!$E$2:$F$8,2,FALSE)=WEEKDAY(DATE(Year,MONTH($B$38),1)),1,0)),IF(C44&gt;=1,C44+1,IF(VLOOKUP(D$12,Sheet2!$E$2:$F$8,2,FALSE)=WEEKDAY(DATE(Year,MONTH($B$38),1)),1,0)),0))</f>
        <v>29</v>
      </c>
      <c r="E44" s="2">
        <f>IF(IF(DAY(EOMONTH(DATE(Year,MONTH($B$38),1),0))&gt;IF(D44&gt;=1,D44,IF(VLOOKUP(E$12,Sheet2!$E$2:$F$8,2,FALSE)=WEEKDAY(DATE(Year,MONTH($B$38),1)),1,0)),IF(D44&gt;=1,D44+1,IF(VLOOKUP(E$12,Sheet2!$E$2:$F$8,2,FALSE)=WEEKDAY(DATE(Year,MONTH($B$38),1)),1,0)),0)&lt;E42,0,IF(DAY(EOMONTH(DATE(Year,MONTH($B$38),1),0))&gt;IF(D44&gt;=1,D44,IF(VLOOKUP(E$12,Sheet2!$E$2:$F$8,2,FALSE)=WEEKDAY(DATE(Year,MONTH($B$38),1)),1,0)),IF(D44&gt;=1,D44+1,IF(VLOOKUP(E$12,Sheet2!$E$2:$F$8,2,FALSE)=WEEKDAY(DATE(Year,MONTH($B$38),1)),1,0)),0))</f>
        <v>30</v>
      </c>
      <c r="F44" s="2">
        <f>IF(IF(DAY(EOMONTH(DATE(Year,MONTH($B$38),1),0))&gt;IF(E44&gt;=1,E44,IF(VLOOKUP(F$12,Sheet2!$E$2:$F$8,2,FALSE)=WEEKDAY(DATE(Year,MONTH($B$38),1)),1,0)),IF(E44&gt;=1,E44+1,IF(VLOOKUP(F$12,Sheet2!$E$2:$F$8,2,FALSE)=WEEKDAY(DATE(Year,MONTH($B$38),1)),1,0)),0)&lt;F42,0,IF(DAY(EOMONTH(DATE(Year,MONTH($B$38),1),0))&gt;IF(E44&gt;=1,E44,IF(VLOOKUP(F$12,Sheet2!$E$2:$F$8,2,FALSE)=WEEKDAY(DATE(Year,MONTH($B$38),1)),1,0)),IF(E44&gt;=1,E44+1,IF(VLOOKUP(F$12,Sheet2!$E$2:$F$8,2,FALSE)=WEEKDAY(DATE(Year,MONTH($B$38),1)),1,0)),0))</f>
        <v>0</v>
      </c>
      <c r="G44" s="2">
        <f>IF(IF(DAY(EOMONTH(DATE(Year,MONTH($B$38),1),0))&gt;IF(F44&gt;=1,F44,IF(VLOOKUP(G$12,Sheet2!$E$2:$F$8,2,FALSE)=WEEKDAY(DATE(Year,MONTH($B$38),1)),1,0)),IF(F44&gt;=1,F44+1,IF(VLOOKUP(G$12,Sheet2!$E$2:$F$8,2,FALSE)=WEEKDAY(DATE(Year,MONTH($B$38),1)),1,0)),0)&lt;G42,0,IF(DAY(EOMONTH(DATE(Year,MONTH($B$38),1),0))&gt;IF(F44&gt;=1,F44,IF(VLOOKUP(G$12,Sheet2!$E$2:$F$8,2,FALSE)=WEEKDAY(DATE(Year,MONTH($B$38),1)),1,0)),IF(F44&gt;=1,F44+1,IF(VLOOKUP(G$12,Sheet2!$E$2:$F$8,2,FALSE)=WEEKDAY(DATE(Year,MONTH($B$38),1)),1,0)),0))</f>
        <v>0</v>
      </c>
      <c r="H44" s="3">
        <f>IF(IF(DAY(EOMONTH(DATE(Year,MONTH($B$38),1),0))&gt;IF(G44&gt;=1,G44,IF(VLOOKUP(H$12,Sheet2!$E$2:$F$8,2,FALSE)=WEEKDAY(DATE(Year,MONTH($B$38),1)),1,0)),IF(G44&gt;=1,G44+1,IF(VLOOKUP(H$12,Sheet2!$E$2:$F$8,2,FALSE)=WEEKDAY(DATE(Year,MONTH($B$38),1)),1,0)),0)&lt;H42,0,IF(DAY(EOMONTH(DATE(Year,MONTH($B$38),1),0))&gt;IF(G44&gt;=1,G44,IF(VLOOKUP(H$12,Sheet2!$E$2:$F$8,2,FALSE)=WEEKDAY(DATE(Year,MONTH($B$38),1)),1,0)),IF(G44&gt;=1,G44+1,IF(VLOOKUP(H$12,Sheet2!$E$2:$F$8,2,FALSE)=WEEKDAY(DATE(Year,MONTH($B$38),1)),1,0)),0))</f>
        <v>0</v>
      </c>
      <c r="I44"/>
      <c r="J44" s="1">
        <f>IF(IF(DAY(EOMONTH(DATE(YEAR($J$38),MONTH($J$38),1),0))&gt;IF(P43&gt;=1,P43,IF(VLOOKUP(J$12,Sheet2!$E$2:$F$8,2,FALSE)=WEEKDAY(DATE(YEAR($J$38),MONTH($J$38),1)),1,0)),IF(P43&gt;=1,P43+1,IF(VLOOKUP(J$12,Sheet2!$E$2:$F$8,2,FALSE)=WEEKDAY(DATE(Year,MONTH($J$38),1)),1,0)),0)&lt;J42,0,IF(DAY(EOMONTH(DATE(YEAR($J$38),MONTH($J$38),1),0))&gt;IF(P43&gt;=1,P43,IF(VLOOKUP(J$12,Sheet2!$E$2:$F$8,2,FALSE)=WEEKDAY(DATE(YEAR($J$38),MONTH($J$38),1)),1,0)),IF(P43&gt;=1,P43+1,IF(VLOOKUP(J$12,Sheet2!$E$2:$F$8,2,FALSE)=WEEKDAY(DATE(YEAR($J$38),MONTH($J$38),1)),1,0)),0))</f>
        <v>25</v>
      </c>
      <c r="K44" s="2">
        <f>IF(IF(DAY(EOMONTH(DATE(Year,MONTH($J$38),1),0))&gt;IF(J44&gt;=1,J44,IF(VLOOKUP(K$12,Sheet2!$E$2:$F$8,2,FALSE)=WEEKDAY(DATE(Year,MONTH($J$38),1)),1,0)),IF(J44&gt;=1,J44+1,IF(VLOOKUP(K$12,Sheet2!$E$2:$F$8,2,FALSE)=WEEKDAY(DATE(Year,MONTH($J$38),1)),1,0)),0)&lt;K42,0,IF(DAY(EOMONTH(DATE(Year,MONTH($J$38),1),0))&gt;IF(J44&gt;=1,J44,IF(VLOOKUP(K$12,Sheet2!$E$2:$F$8,2,FALSE)=WEEKDAY(DATE(Year,MONTH($J$38),1)),1,0)),IF(J44&gt;=1,J44+1,IF(VLOOKUP(K$12,Sheet2!$E$2:$F$8,2,FALSE)=WEEKDAY(DATE(Year,MONTH($J$38),1)),1,0)),0))</f>
        <v>26</v>
      </c>
      <c r="L44" s="2">
        <f>IF(IF(DAY(EOMONTH(DATE(Year,MONTH($J$38),1),0))&gt;IF(K44&gt;=1,K44,IF(VLOOKUP(L$12,Sheet2!$E$2:$F$8,2,FALSE)=WEEKDAY(DATE(Year,MONTH($J$38),1)),1,0)),IF(K44&gt;=1,K44+1,IF(VLOOKUP(L$12,Sheet2!$E$2:$F$8,2,FALSE)=WEEKDAY(DATE(Year,MONTH($J$38),1)),1,0)),0)&lt;L42,0,IF(DAY(EOMONTH(DATE(Year,MONTH($J$38),1),0))&gt;IF(K44&gt;=1,K44,IF(VLOOKUP(L$12,Sheet2!$E$2:$F$8,2,FALSE)=WEEKDAY(DATE(Year,MONTH($J$38),1)),1,0)),IF(K44&gt;=1,K44+1,IF(VLOOKUP(L$12,Sheet2!$E$2:$F$8,2,FALSE)=WEEKDAY(DATE(Year,MONTH($J$38),1)),1,0)),0))</f>
        <v>27</v>
      </c>
      <c r="M44" s="2">
        <f>IF(IF(DAY(EOMONTH(DATE(Year,MONTH($J$38),1),0))&gt;IF(L44&gt;=1,L44,IF(VLOOKUP(M$12,Sheet2!$E$2:$F$8,2,FALSE)=WEEKDAY(DATE(Year,MONTH($J$38),1)),1,0)),IF(L44&gt;=1,L44+1,IF(VLOOKUP(M$12,Sheet2!$E$2:$F$8,2,FALSE)=WEEKDAY(DATE(Year,MONTH($J$38),1)),1,0)),0)&lt;M42,0,IF(DAY(EOMONTH(DATE(Year,MONTH($J$38),1),0))&gt;IF(L44&gt;=1,L44,IF(VLOOKUP(M$12,Sheet2!$E$2:$F$8,2,FALSE)=WEEKDAY(DATE(Year,MONTH($J$38),1)),1,0)),IF(L44&gt;=1,L44+1,IF(VLOOKUP(M$12,Sheet2!$E$2:$F$8,2,FALSE)=WEEKDAY(DATE(Year,MONTH($J$38),1)),1,0)),0))</f>
        <v>28</v>
      </c>
      <c r="N44" s="2">
        <f>IF(IF(DAY(EOMONTH(DATE(Year,MONTH($J$38),1),0))&gt;IF(M44&gt;=1,M44,IF(VLOOKUP(N$12,Sheet2!$E$2:$F$8,2,FALSE)=WEEKDAY(DATE(Year,MONTH($J$38),1)),1,0)),IF(M44&gt;=1,M44+1,IF(VLOOKUP(N$12,Sheet2!$E$2:$F$8,2,FALSE)=WEEKDAY(DATE(Year,MONTH($J$38),1)),1,0)),0)&lt;N42,0,IF(DAY(EOMONTH(DATE(Year,MONTH($J$38),1),0))&gt;IF(M44&gt;=1,M44,IF(VLOOKUP(N$12,Sheet2!$E$2:$F$8,2,FALSE)=WEEKDAY(DATE(Year,MONTH($J$38),1)),1,0)),IF(M44&gt;=1,M44+1,IF(VLOOKUP(N$12,Sheet2!$E$2:$F$8,2,FALSE)=WEEKDAY(DATE(Year,MONTH($J$38),1)),1,0)),0))</f>
        <v>29</v>
      </c>
      <c r="O44" s="2">
        <f>IF(IF(DAY(EOMONTH(DATE(Year,MONTH($J$38),1),0))&gt;IF(N44&gt;=1,N44,IF(VLOOKUP(O$12,Sheet2!$E$2:$F$8,2,FALSE)=WEEKDAY(DATE(Year,MONTH($J$38),1)),1,0)),IF(N44&gt;=1,N44+1,IF(VLOOKUP(O$12,Sheet2!$E$2:$F$8,2,FALSE)=WEEKDAY(DATE(Year,MONTH($J$38),1)),1,0)),0)&lt;O42,0,IF(DAY(EOMONTH(DATE(Year,MONTH($J$38),1),0))&gt;IF(N44&gt;=1,N44,IF(VLOOKUP(O$12,Sheet2!$E$2:$F$8,2,FALSE)=WEEKDAY(DATE(Year,MONTH($J$38),1)),1,0)),IF(N44&gt;=1,N44+1,IF(VLOOKUP(O$12,Sheet2!$E$2:$F$8,2,FALSE)=WEEKDAY(DATE(Year,MONTH($J$38),1)),1,0)),0))</f>
        <v>30</v>
      </c>
      <c r="P44" s="3">
        <f>IF(IF(DAY(EOMONTH(DATE(Year,MONTH($J$38),1),0))&gt;IF(O44&gt;=1,O44,IF(VLOOKUP(P$12,Sheet2!$E$2:$F$8,2,FALSE)=WEEKDAY(DATE(Year,MONTH($J$38),1)),1,0)),IF(O44&gt;=1,O44+1,IF(VLOOKUP(P$12,Sheet2!$E$2:$F$8,2,FALSE)=WEEKDAY(DATE(Year,MONTH($J$38),1)),1,0)),0)&lt;P42,0,IF(DAY(EOMONTH(DATE(Year,MONTH($J$38),1),0))&gt;IF(O44&gt;=1,O44,IF(VLOOKUP(P$12,Sheet2!$E$2:$F$8,2,FALSE)=WEEKDAY(DATE(Year,MONTH($J$38),1)),1,0)),IF(O44&gt;=1,O44+1,IF(VLOOKUP(P$12,Sheet2!$E$2:$F$8,2,FALSE)=WEEKDAY(DATE(Year,MONTH($J$38),1)),1,0)),0))</f>
        <v>31</v>
      </c>
      <c r="Q44"/>
      <c r="R44" s="1">
        <f>IF(IF(DAY(EOMONTH(DATE(YEAR($R$38),MONTH($R$38),1),0))&gt;IF(X43&gt;=1,X43,IF(VLOOKUP(R$12,Sheet2!$E$2:$F$8,2,FALSE)=WEEKDAY(DATE(YEAR($R$38),MONTH($R$38),1)),1,0)),IF(X43&gt;=1,X43+1,IF(VLOOKUP(R$12,Sheet2!$E$2:$F$8,2,FALSE)=WEEKDAY(DATE(Year,MONTH($R$38),1)),1,0)),0)&lt;R42,0,IF(DAY(EOMONTH(DATE(YEAR($R$38),MONTH($R$38),1),0))&gt;IF(X43&gt;=1,X43,IF(VLOOKUP(R$12,Sheet2!$E$2:$F$8,2,FALSE)=WEEKDAY(DATE(YEAR($R$38),MONTH($R$38),1)),1,0)),IF(X43&gt;=1,X43+1,IF(VLOOKUP(R$12,Sheet2!$E$2:$F$8,2,FALSE)=WEEKDAY(DATE(YEAR($R$38),MONTH($R$38),1)),1,0)),0))</f>
        <v>29</v>
      </c>
      <c r="S44" s="2">
        <f>IF(IF(DAY(EOMONTH(DATE(Year,MONTH($R$38),1),0))&gt;IF(R44&gt;=1,R44,IF(VLOOKUP(S$12,Sheet2!$E$2:$F$8,2,FALSE)=WEEKDAY(DATE(Year,MONTH($R$38),1)),1,0)),IF(R44&gt;=1,R44+1,IF(VLOOKUP(S$12,Sheet2!$E$2:$F$8,2,FALSE)=WEEKDAY(DATE(Year,MONTH($R$38),1)),1,0)),0)&lt;S42,0,IF(DAY(EOMONTH(DATE(Year,MONTH($R$38),1),0))&gt;IF(R44&gt;=1,R44,IF(VLOOKUP(S$12,Sheet2!$E$2:$F$8,2,FALSE)=WEEKDAY(DATE(Year,MONTH($R$38),1)),1,0)),IF(R44&gt;=1,R44+1,IF(VLOOKUP(S$12,Sheet2!$E$2:$F$8,2,FALSE)=WEEKDAY(DATE(Year,MONTH($R$38),1)),1,0)),0))</f>
        <v>30</v>
      </c>
      <c r="T44" s="2">
        <f>IF(IF(DAY(EOMONTH(DATE(Year,MONTH($R$38),1),0))&gt;IF(S44&gt;=1,S44,IF(VLOOKUP(T$12,Sheet2!$E$2:$F$8,2,FALSE)=WEEKDAY(DATE(Year,MONTH($R$38),1)),1,0)),IF(S44&gt;=1,S44+1,IF(VLOOKUP(T$12,Sheet2!$E$2:$F$8,2,FALSE)=WEEKDAY(DATE(Year,MONTH($R$38),1)),1,0)),0)&lt;T42,0,IF(DAY(EOMONTH(DATE(Year,MONTH($R$38),1),0))&gt;IF(S44&gt;=1,S44,IF(VLOOKUP(T$12,Sheet2!$E$2:$F$8,2,FALSE)=WEEKDAY(DATE(Year,MONTH($R$38),1)),1,0)),IF(S44&gt;=1,S44+1,IF(VLOOKUP(T$12,Sheet2!$E$2:$F$8,2,FALSE)=WEEKDAY(DATE(Year,MONTH($R$38),1)),1,0)),0))</f>
        <v>31</v>
      </c>
      <c r="U44" s="2">
        <f>IF(IF(DAY(EOMONTH(DATE(Year,MONTH($R$38),1),0))&gt;IF(T44&gt;=1,T44,IF(VLOOKUP(U$12,Sheet2!$E$2:$F$8,2,FALSE)=WEEKDAY(DATE(Year,MONTH($R$38),1)),1,0)),IF(T44&gt;=1,T44+1,IF(VLOOKUP(U$12,Sheet2!$E$2:$F$8,2,FALSE)=WEEKDAY(DATE(Year,MONTH($R$38),1)),1,0)),0)&lt;U42,0,IF(DAY(EOMONTH(DATE(Year,MONTH($R$38),1),0))&gt;IF(T44&gt;=1,T44,IF(VLOOKUP(U$12,Sheet2!$E$2:$F$8,2,FALSE)=WEEKDAY(DATE(Year,MONTH($R$38),1)),1,0)),IF(T44&gt;=1,T44+1,IF(VLOOKUP(U$12,Sheet2!$E$2:$F$8,2,FALSE)=WEEKDAY(DATE(Year,MONTH($R$38),1)),1,0)),0))</f>
        <v>0</v>
      </c>
      <c r="V44" s="2">
        <f>IF(IF(DAY(EOMONTH(DATE(Year,MONTH($R$38),1),0))&gt;IF(U44&gt;=1,U44,IF(VLOOKUP(V$12,Sheet2!$E$2:$F$8,2,FALSE)=WEEKDAY(DATE(Year,MONTH($R$38),1)),1,0)),IF(U44&gt;=1,U44+1,IF(VLOOKUP(V$12,Sheet2!$E$2:$F$8,2,FALSE)=WEEKDAY(DATE(Year,MONTH($R$38),1)),1,0)),0)&lt;V42,0,IF(DAY(EOMONTH(DATE(Year,MONTH($R$38),1),0))&gt;IF(U44&gt;=1,U44,IF(VLOOKUP(V$12,Sheet2!$E$2:$F$8,2,FALSE)=WEEKDAY(DATE(Year,MONTH($R$38),1)),1,0)),IF(U44&gt;=1,U44+1,IF(VLOOKUP(V$12,Sheet2!$E$2:$F$8,2,FALSE)=WEEKDAY(DATE(Year,MONTH($R$38),1)),1,0)),0))</f>
        <v>0</v>
      </c>
      <c r="W44" s="2">
        <f>IF(IF(DAY(EOMONTH(DATE(Year,MONTH($R$38),1),0))&gt;IF(V44&gt;=1,V44,IF(VLOOKUP(W$12,Sheet2!$E$2:$F$8,2,FALSE)=WEEKDAY(DATE(Year,MONTH($R$38),1)),1,0)),IF(V44&gt;=1,V44+1,IF(VLOOKUP(W$12,Sheet2!$E$2:$F$8,2,FALSE)=WEEKDAY(DATE(Year,MONTH($R$38),1)),1,0)),0)&lt;W42,0,IF(DAY(EOMONTH(DATE(Year,MONTH($R$38),1),0))&gt;IF(V44&gt;=1,V44,IF(VLOOKUP(W$12,Sheet2!$E$2:$F$8,2,FALSE)=WEEKDAY(DATE(Year,MONTH($R$38),1)),1,0)),IF(V44&gt;=1,V44+1,IF(VLOOKUP(W$12,Sheet2!$E$2:$F$8,2,FALSE)=WEEKDAY(DATE(Year,MONTH($R$38),1)),1,0)),0))</f>
        <v>0</v>
      </c>
      <c r="X44" s="3">
        <f>IF(IF(DAY(EOMONTH(DATE(Year,MONTH($R$38),1),0))&gt;IF(W44&gt;=1,W44,IF(VLOOKUP(X$12,Sheet2!$E$2:$F$8,2,FALSE)=WEEKDAY(DATE(Year,MONTH($R$38),1)),1,0)),IF(W44&gt;=1,W44+1,IF(VLOOKUP(X$12,Sheet2!$E$2:$F$8,2,FALSE)=WEEKDAY(DATE(Year,MONTH($R$38),1)),1,0)),0)&lt;X42,0,IF(DAY(EOMONTH(DATE(Year,MONTH($R$38),1),0))&gt;IF(W44&gt;=1,W44,IF(VLOOKUP(X$12,Sheet2!$E$2:$F$8,2,FALSE)=WEEKDAY(DATE(Year,MONTH($R$38),1)),1,0)),IF(W44&gt;=1,W44+1,IF(VLOOKUP(X$12,Sheet2!$E$2:$F$8,2,FALSE)=WEEKDAY(DATE(Year,MONTH($R$38),1)),1,0)),0))</f>
        <v>0</v>
      </c>
    </row>
    <row r="45" spans="2:24" ht="12">
      <c r="B45" s="4">
        <f>IF(IF(DAY(EOMONTH(DATE(YEAR($B$38),MONTH($B$38),1),0))&gt;IF(H44&gt;=1,H44,IF(VLOOKUP(B$12,Sheet2!$E$2:$F$8,2,FALSE)=WEEKDAY(DATE(YEAR($B$38),MONTH($B$38),1)),1,0)),IF(H44&gt;=1,H44+1,IF(VLOOKUP(B$12,Sheet2!$E$2:$F$8,2,FALSE)=WEEKDAY(DATE(Year,MONTH($B$38),1)),1,0)),0)&lt;B$43,0,IF(DAY(EOMONTH(DATE(YEAR($B$38),MONTH($B$38),1),0))&gt;IF(H44&gt;=1,H44,IF(VLOOKUP(B$12,Sheet2!$E$2:$F$8,2,FALSE)=WEEKDAY(DATE(YEAR($B$38),MONTH($B$38),1)),1,0)),IF(H44&gt;=1,H44+1,IF(VLOOKUP(B$12,Sheet2!$E$2:$F$8,2,FALSE)=WEEKDAY(DATE(YEAR($B$38),MONTH($B$38),1)),1,0)),0))</f>
        <v>0</v>
      </c>
      <c r="C45" s="5">
        <f>IF(IF(DAY(EOMONTH(DATE(Year,MONTH($B$38),1),0))&gt;IF(B45&gt;=1,B45,IF(VLOOKUP(C$12,Sheet2!$E$2:$F$8,2,FALSE)=WEEKDAY(DATE(Year,MONTH($B$38),1)),1,0)),IF(B45&gt;=1,B45+1,IF(VLOOKUP(C$12,Sheet2!$E$2:$F$8,2,FALSE)=WEEKDAY(DATE(Year,MONTH($B$38),1)),1,0)),0)&lt;C43,0,IF(DAY(EOMONTH(DATE(Year,MONTH($B$38),1),0))&gt;IF(B45&gt;=1,B45,IF(VLOOKUP(C$12,Sheet2!$E$2:$F$8,2,FALSE)=WEEKDAY(DATE(Year,MONTH($B$38),1)),1,0)),IF(B45&gt;=1,B45+1,IF(VLOOKUP(C$12,Sheet2!$E$2:$F$8,2,FALSE)=WEEKDAY(DATE(Year,MONTH($B$38),1)),1,0)),0))</f>
        <v>0</v>
      </c>
      <c r="D45" s="5">
        <f>IF(IF(DAY(EOMONTH(DATE(Year,MONTH($B$38),1),0))&gt;IF(C45&gt;=1,C45,IF(VLOOKUP(D$12,Sheet2!$E$2:$F$8,2,FALSE)=WEEKDAY(DATE(Year,MONTH($B$38),1)),1,0)),IF(C45&gt;=1,C45+1,IF(VLOOKUP(D$12,Sheet2!$E$2:$F$8,2,FALSE)=WEEKDAY(DATE(Year,MONTH($B$38),1)),1,0)),0)&lt;D43,0,IF(DAY(EOMONTH(DATE(Year,MONTH($B$38),1),0))&gt;IF(C45&gt;=1,C45,IF(VLOOKUP(D$12,Sheet2!$E$2:$F$8,2,FALSE)=WEEKDAY(DATE(Year,MONTH($B$38),1)),1,0)),IF(C45&gt;=1,C45+1,IF(VLOOKUP(D$12,Sheet2!$E$2:$F$8,2,FALSE)=WEEKDAY(DATE(Year,MONTH($B$38),1)),1,0)),0))</f>
        <v>0</v>
      </c>
      <c r="E45" s="5">
        <f>IF(IF(DAY(EOMONTH(DATE(Year,MONTH($B$38),1),0))&gt;IF(D45&gt;=1,D45,IF(VLOOKUP(E$12,Sheet2!$E$2:$F$8,2,FALSE)=WEEKDAY(DATE(Year,MONTH($B$38),1)),1,0)),IF(D45&gt;=1,D45+1,IF(VLOOKUP(E$12,Sheet2!$E$2:$F$8,2,FALSE)=WEEKDAY(DATE(Year,MONTH($B$38),1)),1,0)),0)&lt;E43,0,IF(DAY(EOMONTH(DATE(Year,MONTH($B$38),1),0))&gt;IF(D45&gt;=1,D45,IF(VLOOKUP(E$12,Sheet2!$E$2:$F$8,2,FALSE)=WEEKDAY(DATE(Year,MONTH($B$38),1)),1,0)),IF(D45&gt;=1,D45+1,IF(VLOOKUP(E$12,Sheet2!$E$2:$F$8,2,FALSE)=WEEKDAY(DATE(Year,MONTH($B$38),1)),1,0)),0))</f>
        <v>0</v>
      </c>
      <c r="F45" s="5">
        <f>IF(IF(DAY(EOMONTH(DATE(Year,MONTH($B$38),1),0))&gt;IF(E45&gt;=1,E45,IF(VLOOKUP(F$12,Sheet2!$E$2:$F$8,2,FALSE)=WEEKDAY(DATE(Year,MONTH($B$38),1)),1,0)),IF(E45&gt;=1,E45+1,IF(VLOOKUP(F$12,Sheet2!$E$2:$F$8,2,FALSE)=WEEKDAY(DATE(Year,MONTH($B$38),1)),1,0)),0)&lt;F43,0,IF(DAY(EOMONTH(DATE(Year,MONTH($B$38),1),0))&gt;IF(E45&gt;=1,E45,IF(VLOOKUP(F$12,Sheet2!$E$2:$F$8,2,FALSE)=WEEKDAY(DATE(Year,MONTH($B$38),1)),1,0)),IF(E45&gt;=1,E45+1,IF(VLOOKUP(F$12,Sheet2!$E$2:$F$8,2,FALSE)=WEEKDAY(DATE(Year,MONTH($B$38),1)),1,0)),0))</f>
        <v>0</v>
      </c>
      <c r="G45" s="5">
        <f>IF(IF(DAY(EOMONTH(DATE(Year,MONTH($B$38),1),0))&gt;IF(F45&gt;=1,F45,IF(VLOOKUP(G$12,Sheet2!$E$2:$F$8,2,FALSE)=WEEKDAY(DATE(Year,MONTH($B$38),1)),1,0)),IF(F45&gt;=1,F45+1,IF(VLOOKUP(G$12,Sheet2!$E$2:$F$8,2,FALSE)=WEEKDAY(DATE(Year,MONTH($B$38),1)),1,0)),0)&lt;G43,0,IF(DAY(EOMONTH(DATE(Year,MONTH($B$38),1),0))&gt;IF(F45&gt;=1,F45,IF(VLOOKUP(G$12,Sheet2!$E$2:$F$8,2,FALSE)=WEEKDAY(DATE(Year,MONTH($B$38),1)),1,0)),IF(F45&gt;=1,F45+1,IF(VLOOKUP(G$12,Sheet2!$E$2:$F$8,2,FALSE)=WEEKDAY(DATE(Year,MONTH($B$38),1)),1,0)),0))</f>
        <v>0</v>
      </c>
      <c r="H45" s="6">
        <f>IF(IF(DAY(EOMONTH(DATE(Year,MONTH($B$38),1),0))&gt;IF(G45&gt;=1,G45,IF(VLOOKUP(H$12,Sheet2!$E$2:$F$8,2,FALSE)=WEEKDAY(DATE(Year,MONTH($B$38),1)),1,0)),IF(G45&gt;=1,G45+1,IF(VLOOKUP(H$12,Sheet2!$E$2:$F$8,2,FALSE)=WEEKDAY(DATE(Year,MONTH($B$38),1)),1,0)),0)&lt;H43,0,IF(DAY(EOMONTH(DATE(Year,MONTH($B$38),1),0))&gt;IF(G45&gt;=1,G45,IF(VLOOKUP(H$12,Sheet2!$E$2:$F$8,2,FALSE)=WEEKDAY(DATE(Year,MONTH($B$38),1)),1,0)),IF(G45&gt;=1,G45+1,IF(VLOOKUP(H$12,Sheet2!$E$2:$F$8,2,FALSE)=WEEKDAY(DATE(Year,MONTH($B$38),1)),1,0)),0))</f>
        <v>0</v>
      </c>
      <c r="I45"/>
      <c r="J45" s="4">
        <f>IF(IF(DAY(EOMONTH(DATE(YEAR($J$38),MONTH($J$38),1),0))&gt;IF(P44&gt;=1,P44,IF(VLOOKUP(J$12,Sheet2!$E$2:$F$8,2,FALSE)=WEEKDAY(DATE(YEAR($J$38),MONTH($J$38),1)),1,0)),IF(P44&gt;=1,P44+1,IF(VLOOKUP(J$12,Sheet2!$E$2:$F$8,2,FALSE)=WEEKDAY(DATE(Year,MONTH($J$38),1)),1,0)),0)&lt;J43,0,IF(DAY(EOMONTH(DATE(YEAR($J$38),MONTH($J$38),1),0))&gt;IF(P44&gt;=1,P44,IF(VLOOKUP(J$12,Sheet2!$E$2:$F$8,2,FALSE)=WEEKDAY(DATE(YEAR($J$38),MONTH($J$38),1)),1,0)),IF(P44&gt;=1,P44+1,IF(VLOOKUP(J$12,Sheet2!$E$2:$F$8,2,FALSE)=WEEKDAY(DATE(YEAR($J$38),MONTH($J$38),1)),1,0)),0))</f>
        <v>0</v>
      </c>
      <c r="K45" s="5">
        <f>IF(IF(DAY(EOMONTH(DATE(Year,MONTH($J$38),1),0))&gt;IF(J45&gt;=1,J45,IF(VLOOKUP(K$12,Sheet2!$E$2:$F$8,2,FALSE)=WEEKDAY(DATE(Year,MONTH($J$38),1)),1,0)),IF(J45&gt;=1,J45+1,IF(VLOOKUP(K$12,Sheet2!$E$2:$F$8,2,FALSE)=WEEKDAY(DATE(Year,MONTH($J$38),1)),1,0)),0)&lt;K43,0,IF(DAY(EOMONTH(DATE(Year,MONTH($J$38),1),0))&gt;IF(J45&gt;=1,J45,IF(VLOOKUP(K$12,Sheet2!$E$2:$F$8,2,FALSE)=WEEKDAY(DATE(Year,MONTH($J$38),1)),1,0)),IF(J45&gt;=1,J45+1,IF(VLOOKUP(K$12,Sheet2!$E$2:$F$8,2,FALSE)=WEEKDAY(DATE(Year,MONTH($J$38),1)),1,0)),0))</f>
        <v>0</v>
      </c>
      <c r="L45" s="5">
        <f>IF(IF(DAY(EOMONTH(DATE(Year,MONTH($J$38),1),0))&gt;IF(K45&gt;=1,K45,IF(VLOOKUP(L$12,Sheet2!$E$2:$F$8,2,FALSE)=WEEKDAY(DATE(Year,MONTH($J$38),1)),1,0)),IF(K45&gt;=1,K45+1,IF(VLOOKUP(L$12,Sheet2!$E$2:$F$8,2,FALSE)=WEEKDAY(DATE(Year,MONTH($J$38),1)),1,0)),0)&lt;L43,0,IF(DAY(EOMONTH(DATE(Year,MONTH($J$38),1),0))&gt;IF(K45&gt;=1,K45,IF(VLOOKUP(L$12,Sheet2!$E$2:$F$8,2,FALSE)=WEEKDAY(DATE(Year,MONTH($J$38),1)),1,0)),IF(K45&gt;=1,K45+1,IF(VLOOKUP(L$12,Sheet2!$E$2:$F$8,2,FALSE)=WEEKDAY(DATE(Year,MONTH($J$38),1)),1,0)),0))</f>
        <v>0</v>
      </c>
      <c r="M45" s="5">
        <f>IF(IF(DAY(EOMONTH(DATE(Year,MONTH($J$38),1),0))&gt;IF(L45&gt;=1,L45,IF(VLOOKUP(M$12,Sheet2!$E$2:$F$8,2,FALSE)=WEEKDAY(DATE(Year,MONTH($J$38),1)),1,0)),IF(L45&gt;=1,L45+1,IF(VLOOKUP(M$12,Sheet2!$E$2:$F$8,2,FALSE)=WEEKDAY(DATE(Year,MONTH($J$38),1)),1,0)),0)&lt;M43,0,IF(DAY(EOMONTH(DATE(Year,MONTH($J$38),1),0))&gt;IF(L45&gt;=1,L45,IF(VLOOKUP(M$12,Sheet2!$E$2:$F$8,2,FALSE)=WEEKDAY(DATE(Year,MONTH($J$38),1)),1,0)),IF(L45&gt;=1,L45+1,IF(VLOOKUP(M$12,Sheet2!$E$2:$F$8,2,FALSE)=WEEKDAY(DATE(Year,MONTH($J$38),1)),1,0)),0))</f>
        <v>0</v>
      </c>
      <c r="N45" s="5">
        <f>IF(IF(DAY(EOMONTH(DATE(Year,MONTH($J$38),1),0))&gt;IF(M45&gt;=1,M45,IF(VLOOKUP(N$12,Sheet2!$E$2:$F$8,2,FALSE)=WEEKDAY(DATE(Year,MONTH($J$38),1)),1,0)),IF(M45&gt;=1,M45+1,IF(VLOOKUP(N$12,Sheet2!$E$2:$F$8,2,FALSE)=WEEKDAY(DATE(Year,MONTH($J$38),1)),1,0)),0)&lt;N43,0,IF(DAY(EOMONTH(DATE(Year,MONTH($J$38),1),0))&gt;IF(M45&gt;=1,M45,IF(VLOOKUP(N$12,Sheet2!$E$2:$F$8,2,FALSE)=WEEKDAY(DATE(Year,MONTH($J$38),1)),1,0)),IF(M45&gt;=1,M45+1,IF(VLOOKUP(N$12,Sheet2!$E$2:$F$8,2,FALSE)=WEEKDAY(DATE(Year,MONTH($J$38),1)),1,0)),0))</f>
        <v>0</v>
      </c>
      <c r="O45" s="5">
        <f>IF(IF(DAY(EOMONTH(DATE(Year,MONTH($J$38),1),0))&gt;IF(N45&gt;=1,N45,IF(VLOOKUP(O$12,Sheet2!$E$2:$F$8,2,FALSE)=WEEKDAY(DATE(Year,MONTH($J$38),1)),1,0)),IF(N45&gt;=1,N45+1,IF(VLOOKUP(O$12,Sheet2!$E$2:$F$8,2,FALSE)=WEEKDAY(DATE(Year,MONTH($J$38),1)),1,0)),0)&lt;O43,0,IF(DAY(EOMONTH(DATE(Year,MONTH($J$38),1),0))&gt;IF(N45&gt;=1,N45,IF(VLOOKUP(O$12,Sheet2!$E$2:$F$8,2,FALSE)=WEEKDAY(DATE(Year,MONTH($J$38),1)),1,0)),IF(N45&gt;=1,N45+1,IF(VLOOKUP(O$12,Sheet2!$E$2:$F$8,2,FALSE)=WEEKDAY(DATE(Year,MONTH($J$38),1)),1,0)),0))</f>
        <v>0</v>
      </c>
      <c r="P45" s="6">
        <f>IF(IF(DAY(EOMONTH(DATE(Year,MONTH($J$38),1),0))&gt;IF(O45&gt;=1,O45,IF(VLOOKUP(P$12,Sheet2!$E$2:$F$8,2,FALSE)=WEEKDAY(DATE(Year,MONTH($J$38),1)),1,0)),IF(O45&gt;=1,O45+1,IF(VLOOKUP(P$12,Sheet2!$E$2:$F$8,2,FALSE)=WEEKDAY(DATE(Year,MONTH($J$38),1)),1,0)),0)&lt;P43,0,IF(DAY(EOMONTH(DATE(Year,MONTH($J$38),1),0))&gt;IF(O45&gt;=1,O45,IF(VLOOKUP(P$12,Sheet2!$E$2:$F$8,2,FALSE)=WEEKDAY(DATE(Year,MONTH($J$38),1)),1,0)),IF(O45&gt;=1,O45+1,IF(VLOOKUP(P$12,Sheet2!$E$2:$F$8,2,FALSE)=WEEKDAY(DATE(Year,MONTH($J$38),1)),1,0)),0))</f>
        <v>0</v>
      </c>
      <c r="Q45"/>
      <c r="R45" s="4">
        <f>IF(IF(DAY(EOMONTH(DATE(YEAR($R$38),MONTH($R$38),1),0))&gt;IF(X44&gt;=1,X44,IF(VLOOKUP(R$12,Sheet2!$E$2:$F$8,2,FALSE)=WEEKDAY(DATE(YEAR($R$38),MONTH($R$38),1)),1,0)),IF(X44&gt;=1,X44+1,IF(VLOOKUP(R$12,Sheet2!$E$2:$F$8,2,FALSE)=WEEKDAY(DATE(Year,MONTH($R$38),1)),1,0)),0)&lt;R43,0,IF(DAY(EOMONTH(DATE(YEAR($R$38),MONTH($R$38),1),0))&gt;IF(X44&gt;=1,X44,IF(VLOOKUP(R$12,Sheet2!$E$2:$F$8,2,FALSE)=WEEKDAY(DATE(YEAR($R$38),MONTH($R$38),1)),1,0)),IF(X44&gt;=1,X44+1,IF(VLOOKUP(R$12,Sheet2!$E$2:$F$8,2,FALSE)=WEEKDAY(DATE(YEAR($R$38),MONTH($R$38),1)),1,0)),0))</f>
        <v>0</v>
      </c>
      <c r="S45" s="5">
        <f>IF(IF(DAY(EOMONTH(DATE(Year,MONTH($R$38),1),0))&gt;IF(R45&gt;=1,R45,IF(VLOOKUP(S$12,Sheet2!$E$2:$F$8,2,FALSE)=WEEKDAY(DATE(Year,MONTH($R$38),1)),1,0)),IF(R45&gt;=1,R45+1,IF(VLOOKUP(S$12,Sheet2!$E$2:$F$8,2,FALSE)=WEEKDAY(DATE(Year,MONTH($R$38),1)),1,0)),0)&lt;S43,0,IF(DAY(EOMONTH(DATE(Year,MONTH($R$38),1),0))&gt;IF(R45&gt;=1,R45,IF(VLOOKUP(S$12,Sheet2!$E$2:$F$8,2,FALSE)=WEEKDAY(DATE(Year,MONTH($R$38),1)),1,0)),IF(R45&gt;=1,R45+1,IF(VLOOKUP(S$12,Sheet2!$E$2:$F$8,2,FALSE)=WEEKDAY(DATE(Year,MONTH($R$38),1)),1,0)),0))</f>
        <v>0</v>
      </c>
      <c r="T45" s="5">
        <f>IF(IF(DAY(EOMONTH(DATE(Year,MONTH($R$38),1),0))&gt;IF(S45&gt;=1,S45,IF(VLOOKUP(T$12,Sheet2!$E$2:$F$8,2,FALSE)=WEEKDAY(DATE(Year,MONTH($R$38),1)),1,0)),IF(S45&gt;=1,S45+1,IF(VLOOKUP(T$12,Sheet2!$E$2:$F$8,2,FALSE)=WEEKDAY(DATE(Year,MONTH($R$38),1)),1,0)),0)&lt;T43,0,IF(DAY(EOMONTH(DATE(Year,MONTH($R$38),1),0))&gt;IF(S45&gt;=1,S45,IF(VLOOKUP(T$12,Sheet2!$E$2:$F$8,2,FALSE)=WEEKDAY(DATE(Year,MONTH($R$38),1)),1,0)),IF(S45&gt;=1,S45+1,IF(VLOOKUP(T$12,Sheet2!$E$2:$F$8,2,FALSE)=WEEKDAY(DATE(Year,MONTH($R$38),1)),1,0)),0))</f>
        <v>0</v>
      </c>
      <c r="U45" s="5">
        <f>IF(IF(DAY(EOMONTH(DATE(Year,MONTH($R$38),1),0))&gt;IF(T45&gt;=1,T45,IF(VLOOKUP(U$12,Sheet2!$E$2:$F$8,2,FALSE)=WEEKDAY(DATE(Year,MONTH($R$38),1)),1,0)),IF(T45&gt;=1,T45+1,IF(VLOOKUP(U$12,Sheet2!$E$2:$F$8,2,FALSE)=WEEKDAY(DATE(Year,MONTH($R$38),1)),1,0)),0)&lt;U43,0,IF(DAY(EOMONTH(DATE(Year,MONTH($R$38),1),0))&gt;IF(T45&gt;=1,T45,IF(VLOOKUP(U$12,Sheet2!$E$2:$F$8,2,FALSE)=WEEKDAY(DATE(Year,MONTH($R$38),1)),1,0)),IF(T45&gt;=1,T45+1,IF(VLOOKUP(U$12,Sheet2!$E$2:$F$8,2,FALSE)=WEEKDAY(DATE(Year,MONTH($R$38),1)),1,0)),0))</f>
        <v>0</v>
      </c>
      <c r="V45" s="5">
        <f>IF(IF(DAY(EOMONTH(DATE(Year,MONTH($R$38),1),0))&gt;IF(U45&gt;=1,U45,IF(VLOOKUP(V$12,Sheet2!$E$2:$F$8,2,FALSE)=WEEKDAY(DATE(Year,MONTH($R$38),1)),1,0)),IF(U45&gt;=1,U45+1,IF(VLOOKUP(V$12,Sheet2!$E$2:$F$8,2,FALSE)=WEEKDAY(DATE(Year,MONTH($R$38),1)),1,0)),0)&lt;V43,0,IF(DAY(EOMONTH(DATE(Year,MONTH($R$38),1),0))&gt;IF(U45&gt;=1,U45,IF(VLOOKUP(V$12,Sheet2!$E$2:$F$8,2,FALSE)=WEEKDAY(DATE(Year,MONTH($R$38),1)),1,0)),IF(U45&gt;=1,U45+1,IF(VLOOKUP(V$12,Sheet2!$E$2:$F$8,2,FALSE)=WEEKDAY(DATE(Year,MONTH($R$38),1)),1,0)),0))</f>
        <v>0</v>
      </c>
      <c r="W45" s="5">
        <f>IF(IF(DAY(EOMONTH(DATE(Year,MONTH($R$38),1),0))&gt;IF(V45&gt;=1,V45,IF(VLOOKUP(W$12,Sheet2!$E$2:$F$8,2,FALSE)=WEEKDAY(DATE(Year,MONTH($R$38),1)),1,0)),IF(V45&gt;=1,V45+1,IF(VLOOKUP(W$12,Sheet2!$E$2:$F$8,2,FALSE)=WEEKDAY(DATE(Year,MONTH($R$38),1)),1,0)),0)&lt;W43,0,IF(DAY(EOMONTH(DATE(Year,MONTH($R$38),1),0))&gt;IF(V45&gt;=1,V45,IF(VLOOKUP(W$12,Sheet2!$E$2:$F$8,2,FALSE)=WEEKDAY(DATE(Year,MONTH($R$38),1)),1,0)),IF(V45&gt;=1,V45+1,IF(VLOOKUP(W$12,Sheet2!$E$2:$F$8,2,FALSE)=WEEKDAY(DATE(Year,MONTH($R$38),1)),1,0)),0))</f>
        <v>0</v>
      </c>
      <c r="X45" s="6">
        <f>IF(IF(DAY(EOMONTH(DATE(Year,MONTH($R$38),1),0))&gt;IF(W45&gt;=1,W45,IF(VLOOKUP(X$12,Sheet2!$E$2:$F$8,2,FALSE)=WEEKDAY(DATE(Year,MONTH($R$38),1)),1,0)),IF(W45&gt;=1,W45+1,IF(VLOOKUP(X$12,Sheet2!$E$2:$F$8,2,FALSE)=WEEKDAY(DATE(Year,MONTH($R$38),1)),1,0)),0)&lt;X43,0,IF(DAY(EOMONTH(DATE(Year,MONTH($R$38),1),0))&gt;IF(W45&gt;=1,W45,IF(VLOOKUP(X$12,Sheet2!$E$2:$F$8,2,FALSE)=WEEKDAY(DATE(Year,MONTH($R$38),1)),1,0)),IF(W45&gt;=1,W45+1,IF(VLOOKUP(X$12,Sheet2!$E$2:$F$8,2,FALSE)=WEEKDAY(DATE(Year,MONTH($R$38),1)),1,0)),0))</f>
        <v>0</v>
      </c>
    </row>
    <row r="46" spans="2:24" ht="5.25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2:24" ht="12">
      <c r="B47" s="20" t="s">
        <v>27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2:24" ht="12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4"/>
    </row>
    <row r="49" spans="2:24" ht="12"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7"/>
    </row>
    <row r="50" spans="2:24" ht="12"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/>
    </row>
    <row r="51" spans="2:24" ht="12"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7"/>
    </row>
    <row r="52" spans="2:24" ht="12"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7"/>
    </row>
    <row r="53" spans="2:24" ht="12"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7"/>
    </row>
    <row r="54" spans="2:24" ht="12"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7"/>
    </row>
    <row r="55" spans="2:24" ht="12"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7"/>
    </row>
    <row r="56" spans="2:24" ht="12"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7"/>
    </row>
    <row r="57" spans="2:24" ht="12"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7"/>
    </row>
    <row r="58" spans="2:24" ht="12"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7"/>
    </row>
    <row r="59" spans="2:24" ht="12">
      <c r="B59" s="2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9"/>
    </row>
  </sheetData>
  <sheetProtection/>
  <mergeCells count="14">
    <mergeCell ref="B38:H38"/>
    <mergeCell ref="J38:P38"/>
    <mergeCell ref="R38:X38"/>
    <mergeCell ref="B9:X9"/>
    <mergeCell ref="B20:H20"/>
    <mergeCell ref="J20:P20"/>
    <mergeCell ref="R20:X20"/>
    <mergeCell ref="B29:H29"/>
    <mergeCell ref="J29:P29"/>
    <mergeCell ref="R29:X29"/>
    <mergeCell ref="B11:H11"/>
    <mergeCell ref="B7:D7"/>
    <mergeCell ref="J11:P11"/>
    <mergeCell ref="R11:X11"/>
  </mergeCells>
  <conditionalFormatting sqref="B13:H18 J13:P18 R13:X18">
    <cfRule type="cellIs" priority="9" dxfId="4" operator="equal" stopIfTrue="1">
      <formula>0</formula>
    </cfRule>
  </conditionalFormatting>
  <conditionalFormatting sqref="B22:H27 J22:P27 R22:X27">
    <cfRule type="cellIs" priority="3" dxfId="4" operator="equal" stopIfTrue="1">
      <formula>0</formula>
    </cfRule>
  </conditionalFormatting>
  <conditionalFormatting sqref="B31:H36 J31:P36 R31:X36">
    <cfRule type="cellIs" priority="2" dxfId="4" operator="equal" stopIfTrue="1">
      <formula>0</formula>
    </cfRule>
  </conditionalFormatting>
  <conditionalFormatting sqref="B40:H45 J40:P45 R40:X45">
    <cfRule type="cellIs" priority="1" dxfId="4" operator="equal" stopIfTrue="1">
      <formula>0</formula>
    </cfRule>
  </conditionalFormatting>
  <dataValidations count="1">
    <dataValidation type="list" allowBlank="1" showInputMessage="1" showErrorMessage="1" sqref="B7">
      <formula1>Months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K2" sqref="K2"/>
    </sheetView>
  </sheetViews>
  <sheetFormatPr defaultColWidth="9.33203125" defaultRowHeight="12"/>
  <cols>
    <col min="4" max="4" width="15.5" style="0" bestFit="1" customWidth="1"/>
    <col min="5" max="5" width="12.5" style="0" bestFit="1" customWidth="1"/>
    <col min="8" max="8" width="12.5" style="0" bestFit="1" customWidth="1"/>
    <col min="9" max="9" width="11" style="0" bestFit="1" customWidth="1"/>
  </cols>
  <sheetData>
    <row r="1" spans="2:8" ht="12">
      <c r="B1" t="s">
        <v>14</v>
      </c>
      <c r="C1" t="s">
        <v>15</v>
      </c>
      <c r="D1" t="s">
        <v>16</v>
      </c>
      <c r="E1" t="s">
        <v>17</v>
      </c>
      <c r="F1" t="s">
        <v>18</v>
      </c>
      <c r="H1" t="s">
        <v>26</v>
      </c>
    </row>
    <row r="2" spans="1:11" ht="12">
      <c r="A2">
        <v>1</v>
      </c>
      <c r="B2" t="s">
        <v>2</v>
      </c>
      <c r="C2">
        <v>1</v>
      </c>
      <c r="D2">
        <f>VLOOKUP(Month,Sheet2!$B$2:$C$13,2,FALSE)</f>
        <v>2</v>
      </c>
      <c r="E2" t="s">
        <v>19</v>
      </c>
      <c r="F2">
        <v>1</v>
      </c>
      <c r="H2">
        <f>IF(MonthSelected+1&gt;12,1,MonthSelected+1)</f>
        <v>3</v>
      </c>
      <c r="I2" t="str">
        <f>VLOOKUP(MonthSelected2,$A$2:$B$13,2,FALSE)</f>
        <v>March</v>
      </c>
      <c r="J2">
        <f>IF(MonthSelected2=1,Year+1,Year)</f>
        <v>2011</v>
      </c>
      <c r="K2" s="7"/>
    </row>
    <row r="3" spans="1:10" ht="12">
      <c r="A3">
        <v>2</v>
      </c>
      <c r="B3" t="s">
        <v>3</v>
      </c>
      <c r="C3">
        <v>2</v>
      </c>
      <c r="E3" t="s">
        <v>20</v>
      </c>
      <c r="F3">
        <v>2</v>
      </c>
      <c r="H3">
        <f>IF(H2+1&gt;12,1,H2+1)</f>
        <v>4</v>
      </c>
      <c r="I3" t="str">
        <f>VLOOKUP(MonthSelected3,$A$2:$B$13,2,FALSE)</f>
        <v>April</v>
      </c>
      <c r="J3">
        <f>IF(AND(MonthSelected2=12,J2=Year),Year+1,IF(J2=Year+1,Year+1,Year))</f>
        <v>2011</v>
      </c>
    </row>
    <row r="4" spans="1:10" ht="12">
      <c r="A4">
        <v>3</v>
      </c>
      <c r="B4" t="s">
        <v>4</v>
      </c>
      <c r="C4">
        <v>3</v>
      </c>
      <c r="E4" t="s">
        <v>21</v>
      </c>
      <c r="F4">
        <v>3</v>
      </c>
      <c r="H4">
        <f aca="true" t="shared" si="0" ref="H4:H12">IF(H3+1&gt;12,1,H3+1)</f>
        <v>5</v>
      </c>
      <c r="I4" t="str">
        <f>VLOOKUP(MonthSelected4,$A$2:$B$13,2,FALSE)</f>
        <v>May</v>
      </c>
      <c r="J4">
        <f>IF(AND(MonthSelected3=12,J3=Year),Year+1,IF(J3=Year+1,Year+1,Year))</f>
        <v>2011</v>
      </c>
    </row>
    <row r="5" spans="1:10" ht="12">
      <c r="A5">
        <v>4</v>
      </c>
      <c r="B5" t="s">
        <v>5</v>
      </c>
      <c r="C5">
        <v>4</v>
      </c>
      <c r="E5" t="s">
        <v>22</v>
      </c>
      <c r="F5">
        <v>4</v>
      </c>
      <c r="H5">
        <f t="shared" si="0"/>
        <v>6</v>
      </c>
      <c r="I5" t="str">
        <f>VLOOKUP(MonthSelected5,$A$2:$B$13,2,FALSE)</f>
        <v>June</v>
      </c>
      <c r="J5">
        <f>IF(AND(MonthSelected4=12,J4=Year),Year+1,IF(J4=Year+1,Year+1,Year))</f>
        <v>2011</v>
      </c>
    </row>
    <row r="6" spans="1:10" ht="12">
      <c r="A6">
        <v>5</v>
      </c>
      <c r="B6" t="s">
        <v>6</v>
      </c>
      <c r="C6">
        <v>5</v>
      </c>
      <c r="E6" t="s">
        <v>23</v>
      </c>
      <c r="F6">
        <v>5</v>
      </c>
      <c r="H6">
        <f t="shared" si="0"/>
        <v>7</v>
      </c>
      <c r="I6" t="str">
        <f>VLOOKUP(MonthSelected6,$A$2:$B$13,2,FALSE)</f>
        <v>July</v>
      </c>
      <c r="J6">
        <f>IF(AND(MonthSelected5=12,J5=Year),Year+1,IF(J5=Year+1,Year+1,Year))</f>
        <v>2011</v>
      </c>
    </row>
    <row r="7" spans="1:10" ht="12">
      <c r="A7">
        <v>6</v>
      </c>
      <c r="B7" t="s">
        <v>7</v>
      </c>
      <c r="C7">
        <v>6</v>
      </c>
      <c r="E7" t="s">
        <v>24</v>
      </c>
      <c r="F7">
        <v>6</v>
      </c>
      <c r="H7">
        <f t="shared" si="0"/>
        <v>8</v>
      </c>
      <c r="I7" t="str">
        <f>VLOOKUP(MonthSelected7,$A$2:$B$13,2,FALSE)</f>
        <v>August</v>
      </c>
      <c r="J7">
        <f>IF(AND(MonthSelected6=12,J6=Year),Year+1,IF(J6=Year+1,Year+1,Year))</f>
        <v>2011</v>
      </c>
    </row>
    <row r="8" spans="1:10" ht="12">
      <c r="A8">
        <v>7</v>
      </c>
      <c r="B8" t="s">
        <v>8</v>
      </c>
      <c r="C8">
        <v>7</v>
      </c>
      <c r="E8" t="s">
        <v>25</v>
      </c>
      <c r="F8">
        <v>7</v>
      </c>
      <c r="H8">
        <f t="shared" si="0"/>
        <v>9</v>
      </c>
      <c r="I8" t="str">
        <f>VLOOKUP(MonthSelected8,$A$2:$B$13,2,FALSE)</f>
        <v>September</v>
      </c>
      <c r="J8">
        <f>IF(AND(MonthSelected7=12,J7=Year),Year+1,IF(J7=Year+1,Year+1,Year))</f>
        <v>2011</v>
      </c>
    </row>
    <row r="9" spans="1:10" ht="12">
      <c r="A9">
        <v>8</v>
      </c>
      <c r="B9" t="s">
        <v>9</v>
      </c>
      <c r="C9">
        <v>8</v>
      </c>
      <c r="H9">
        <f t="shared" si="0"/>
        <v>10</v>
      </c>
      <c r="I9" t="str">
        <f>VLOOKUP(MonthSelected9,$A$2:$B$13,2,FALSE)</f>
        <v>October</v>
      </c>
      <c r="J9">
        <f>IF(AND(MonthSelected8=12,J8=Year),Year+1,IF(J8=Year+1,Year+1,Year))</f>
        <v>2011</v>
      </c>
    </row>
    <row r="10" spans="1:10" ht="12">
      <c r="A10">
        <v>9</v>
      </c>
      <c r="B10" t="s">
        <v>10</v>
      </c>
      <c r="C10">
        <v>9</v>
      </c>
      <c r="H10">
        <f t="shared" si="0"/>
        <v>11</v>
      </c>
      <c r="I10" t="str">
        <f>VLOOKUP(Monthselected10,$A$2:$B$13,2,FALSE)</f>
        <v>November</v>
      </c>
      <c r="J10">
        <f>IF(AND(MonthSelected9=12,J9=Year),Year+1,IF(J9=Year+1,Year+1,Year))</f>
        <v>2011</v>
      </c>
    </row>
    <row r="11" spans="1:10" ht="12">
      <c r="A11">
        <v>10</v>
      </c>
      <c r="B11" t="s">
        <v>11</v>
      </c>
      <c r="C11">
        <v>10</v>
      </c>
      <c r="H11">
        <f t="shared" si="0"/>
        <v>12</v>
      </c>
      <c r="I11" t="str">
        <f>VLOOKUP(MonthSelected11,$A$2:$B$13,2,FALSE)</f>
        <v>December</v>
      </c>
      <c r="J11">
        <f>IF(AND(Monthselected10=12,J10=Year),Year+1,IF(J10=Year+1,Year+1,Year))</f>
        <v>2011</v>
      </c>
    </row>
    <row r="12" spans="1:10" ht="12">
      <c r="A12">
        <v>11</v>
      </c>
      <c r="B12" t="s">
        <v>12</v>
      </c>
      <c r="C12">
        <v>11</v>
      </c>
      <c r="H12">
        <f t="shared" si="0"/>
        <v>1</v>
      </c>
      <c r="I12" t="str">
        <f>VLOOKUP(MonthSelected12,$A$2:$B$13,2,FALSE)</f>
        <v>January</v>
      </c>
      <c r="J12">
        <f>IF(AND(MonthSelected11=12,J11=Year),Year+1,IF(J11=Year+1,Year+1,Year))</f>
        <v>2012</v>
      </c>
    </row>
    <row r="13" spans="1:3" ht="12">
      <c r="A13">
        <v>12</v>
      </c>
      <c r="B13" t="s">
        <v>13</v>
      </c>
      <c r="C13">
        <v>12</v>
      </c>
    </row>
    <row r="14" ht="12">
      <c r="C14">
        <v>13</v>
      </c>
    </row>
    <row r="15" ht="12">
      <c r="C15">
        <v>14</v>
      </c>
    </row>
    <row r="16" ht="12">
      <c r="C16">
        <v>15</v>
      </c>
    </row>
    <row r="17" ht="12">
      <c r="C17">
        <v>16</v>
      </c>
    </row>
    <row r="18" ht="12">
      <c r="C18">
        <v>17</v>
      </c>
    </row>
    <row r="19" ht="12">
      <c r="C19">
        <v>18</v>
      </c>
    </row>
    <row r="20" ht="12">
      <c r="C20">
        <v>19</v>
      </c>
    </row>
    <row r="21" ht="12">
      <c r="C21">
        <v>20</v>
      </c>
    </row>
    <row r="22" ht="12">
      <c r="C22">
        <v>21</v>
      </c>
    </row>
    <row r="23" ht="12">
      <c r="C23">
        <v>22</v>
      </c>
    </row>
    <row r="24" ht="12">
      <c r="C24">
        <v>23</v>
      </c>
    </row>
    <row r="25" ht="12">
      <c r="C25">
        <v>24</v>
      </c>
    </row>
    <row r="26" ht="12">
      <c r="C26">
        <v>25</v>
      </c>
    </row>
    <row r="27" ht="12">
      <c r="C27">
        <v>26</v>
      </c>
    </row>
    <row r="28" ht="12">
      <c r="C28">
        <v>27</v>
      </c>
    </row>
    <row r="29" ht="12">
      <c r="C29">
        <v>28</v>
      </c>
    </row>
    <row r="30" ht="12">
      <c r="C30">
        <v>29</v>
      </c>
    </row>
    <row r="31" ht="12">
      <c r="C31">
        <v>30</v>
      </c>
    </row>
    <row r="32" ht="12">
      <c r="C32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jshultz</dc:creator>
  <cp:keywords/>
  <dc:description/>
  <cp:lastModifiedBy>Jason Shultz</cp:lastModifiedBy>
  <cp:lastPrinted>2012-07-04T22:43:50Z</cp:lastPrinted>
  <dcterms:created xsi:type="dcterms:W3CDTF">2010-07-19T03:19:52Z</dcterms:created>
  <dcterms:modified xsi:type="dcterms:W3CDTF">2015-11-01T16:06:33Z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